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2867BAD-6737-4FA2-8B8F-628DCADD824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am - 2019" sheetId="2" r:id="rId1"/>
    <sheet name="an 2019 gestiune" sheetId="4" r:id="rId2"/>
  </sheets>
  <definedNames>
    <definedName name="_xlnm.Print_Area" localSheetId="0">'ram - 2019'!$A$1:$M$132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" l="1"/>
  <c r="F49" i="4" s="1"/>
  <c r="F77" i="4" s="1"/>
  <c r="F101" i="4" s="1"/>
  <c r="F132" i="4" s="1"/>
  <c r="F159" i="4" s="1"/>
  <c r="F188" i="4" s="1"/>
  <c r="F217" i="4" s="1"/>
  <c r="F244" i="4" s="1"/>
  <c r="F274" i="4" s="1"/>
  <c r="F301" i="4" s="1"/>
  <c r="F327" i="4" s="1"/>
  <c r="H21" i="4"/>
  <c r="H49" i="4" s="1"/>
  <c r="H77" i="4" s="1"/>
  <c r="H101" i="4" s="1"/>
  <c r="H132" i="4" s="1"/>
  <c r="H159" i="4" s="1"/>
  <c r="K21" i="4"/>
  <c r="K49" i="4" s="1"/>
  <c r="K77" i="4" s="1"/>
  <c r="K101" i="4" s="1"/>
  <c r="K132" i="4" s="1"/>
  <c r="K159" i="4" s="1"/>
  <c r="K188" i="4" s="1"/>
  <c r="K217" i="4" s="1"/>
  <c r="K244" i="4" s="1"/>
  <c r="K274" i="4" s="1"/>
  <c r="K301" i="4" s="1"/>
  <c r="K327" i="4" s="1"/>
  <c r="M21" i="4" l="1"/>
  <c r="M159" i="4"/>
  <c r="H188" i="4"/>
  <c r="M77" i="4"/>
  <c r="M132" i="4"/>
  <c r="M101" i="4"/>
  <c r="M49" i="4"/>
  <c r="H217" i="4" l="1"/>
  <c r="M188" i="4"/>
  <c r="J323" i="4"/>
  <c r="H244" i="4" l="1"/>
  <c r="M217" i="4"/>
  <c r="J297" i="4"/>
  <c r="J296" i="4"/>
  <c r="H274" i="4" l="1"/>
  <c r="M244" i="4"/>
  <c r="J270" i="4"/>
  <c r="J269" i="4"/>
  <c r="J240" i="4"/>
  <c r="J239" i="4"/>
  <c r="H301" i="4" l="1"/>
  <c r="M274" i="4"/>
  <c r="J213" i="4"/>
  <c r="J212" i="4"/>
  <c r="H327" i="4" l="1"/>
  <c r="M327" i="4" s="1"/>
  <c r="M301" i="4"/>
  <c r="J184" i="4"/>
  <c r="J183" i="4"/>
  <c r="J155" i="4" l="1"/>
  <c r="J128" i="4" l="1"/>
  <c r="J127" i="4"/>
  <c r="H44" i="4"/>
  <c r="H45" i="4"/>
  <c r="K19" i="4" l="1"/>
  <c r="K47" i="4" s="1"/>
  <c r="H19" i="4"/>
  <c r="H47" i="4" s="1"/>
  <c r="H75" i="4" s="1"/>
  <c r="H99" i="4" s="1"/>
  <c r="H130" i="4" s="1"/>
  <c r="H157" i="4" s="1"/>
  <c r="H186" i="4" s="1"/>
  <c r="H215" i="4" s="1"/>
  <c r="H242" i="4" s="1"/>
  <c r="H272" i="4" s="1"/>
  <c r="H299" i="4" s="1"/>
  <c r="H325" i="4" s="1"/>
  <c r="F19" i="4"/>
  <c r="M19" i="4" l="1"/>
  <c r="K75" i="4"/>
  <c r="K99" i="4" s="1"/>
  <c r="K130" i="4" s="1"/>
  <c r="K157" i="4" s="1"/>
  <c r="K186" i="4" s="1"/>
  <c r="F47" i="4"/>
  <c r="M47" i="4" s="1"/>
  <c r="J97" i="4"/>
  <c r="J96" i="4"/>
  <c r="F75" i="4" l="1"/>
  <c r="M75" i="4" s="1"/>
  <c r="K215" i="4"/>
  <c r="K242" i="4" s="1"/>
  <c r="K272" i="4" s="1"/>
  <c r="K299" i="4" s="1"/>
  <c r="K325" i="4" s="1"/>
  <c r="J73" i="4"/>
  <c r="J72" i="4"/>
  <c r="H73" i="4"/>
  <c r="H97" i="4" s="1"/>
  <c r="H128" i="4" s="1"/>
  <c r="H155" i="4" s="1"/>
  <c r="H184" i="4" s="1"/>
  <c r="H213" i="4" s="1"/>
  <c r="H240" i="4" s="1"/>
  <c r="H270" i="4" s="1"/>
  <c r="H297" i="4" s="1"/>
  <c r="H323" i="4" s="1"/>
  <c r="H72" i="4"/>
  <c r="H96" i="4" s="1"/>
  <c r="H127" i="4" s="1"/>
  <c r="H154" i="4" s="1"/>
  <c r="H43" i="4"/>
  <c r="H71" i="4" s="1"/>
  <c r="H95" i="4" s="1"/>
  <c r="H126" i="4" s="1"/>
  <c r="H153" i="4" s="1"/>
  <c r="H182" i="4" s="1"/>
  <c r="H211" i="4" s="1"/>
  <c r="H238" i="4" s="1"/>
  <c r="H268" i="4" s="1"/>
  <c r="H295" i="4" s="1"/>
  <c r="H321" i="4" s="1"/>
  <c r="J45" i="4"/>
  <c r="J44" i="4"/>
  <c r="H183" i="4" l="1"/>
  <c r="H239" i="4" s="1"/>
  <c r="H269" i="4" s="1"/>
  <c r="H296" i="4" s="1"/>
  <c r="H322" i="4" s="1"/>
  <c r="F99" i="4"/>
  <c r="M99" i="4" s="1"/>
  <c r="J17" i="4"/>
  <c r="K17" i="4" s="1"/>
  <c r="F17" i="4"/>
  <c r="F45" i="4" s="1"/>
  <c r="F130" i="4" l="1"/>
  <c r="M130" i="4" s="1"/>
  <c r="K45" i="4"/>
  <c r="M45" i="4" s="1"/>
  <c r="M17" i="4"/>
  <c r="F73" i="4"/>
  <c r="J16" i="4"/>
  <c r="K16" i="4" s="1"/>
  <c r="F16" i="4"/>
  <c r="M16" i="4" l="1"/>
  <c r="K44" i="4"/>
  <c r="K72" i="4" s="1"/>
  <c r="K96" i="4" s="1"/>
  <c r="K127" i="4" s="1"/>
  <c r="K73" i="4"/>
  <c r="K97" i="4" s="1"/>
  <c r="K128" i="4" s="1"/>
  <c r="K155" i="4" s="1"/>
  <c r="F157" i="4"/>
  <c r="M157" i="4" s="1"/>
  <c r="F97" i="4"/>
  <c r="F128" i="4" s="1"/>
  <c r="F44" i="4"/>
  <c r="K15" i="4"/>
  <c r="F15" i="4"/>
  <c r="K14" i="4"/>
  <c r="K42" i="4" s="1"/>
  <c r="K70" i="4" s="1"/>
  <c r="K94" i="4" s="1"/>
  <c r="K125" i="4" s="1"/>
  <c r="K152" i="4" s="1"/>
  <c r="K181" i="4" s="1"/>
  <c r="K210" i="4" s="1"/>
  <c r="K237" i="4" s="1"/>
  <c r="K267" i="4" s="1"/>
  <c r="H14" i="4"/>
  <c r="H42" i="4" s="1"/>
  <c r="H70" i="4" s="1"/>
  <c r="H94" i="4" s="1"/>
  <c r="H125" i="4" s="1"/>
  <c r="H152" i="4" s="1"/>
  <c r="H181" i="4" s="1"/>
  <c r="H210" i="4" s="1"/>
  <c r="H237" i="4" s="1"/>
  <c r="H267" i="4" s="1"/>
  <c r="H294" i="4" s="1"/>
  <c r="H320" i="4" s="1"/>
  <c r="F14" i="4"/>
  <c r="K13" i="4"/>
  <c r="K41" i="4" s="1"/>
  <c r="K69" i="4" s="1"/>
  <c r="K93" i="4" s="1"/>
  <c r="K124" i="4" s="1"/>
  <c r="K151" i="4" s="1"/>
  <c r="K180" i="4" s="1"/>
  <c r="K209" i="4" s="1"/>
  <c r="K236" i="4" s="1"/>
  <c r="K266" i="4" s="1"/>
  <c r="K293" i="4" s="1"/>
  <c r="K319" i="4" s="1"/>
  <c r="H13" i="4"/>
  <c r="H41" i="4" s="1"/>
  <c r="H69" i="4" s="1"/>
  <c r="H93" i="4" s="1"/>
  <c r="H124" i="4" s="1"/>
  <c r="H151" i="4" s="1"/>
  <c r="H180" i="4" s="1"/>
  <c r="H209" i="4" s="1"/>
  <c r="H236" i="4" s="1"/>
  <c r="H266" i="4" s="1"/>
  <c r="H293" i="4" s="1"/>
  <c r="H319" i="4" s="1"/>
  <c r="F13" i="4"/>
  <c r="K12" i="4"/>
  <c r="K40" i="4" s="1"/>
  <c r="K68" i="4" s="1"/>
  <c r="K92" i="4" s="1"/>
  <c r="K123" i="4" s="1"/>
  <c r="K150" i="4" s="1"/>
  <c r="K179" i="4" s="1"/>
  <c r="K208" i="4" s="1"/>
  <c r="K235" i="4" s="1"/>
  <c r="K265" i="4" s="1"/>
  <c r="K292" i="4" s="1"/>
  <c r="K318" i="4" s="1"/>
  <c r="H12" i="4"/>
  <c r="H40" i="4" s="1"/>
  <c r="H68" i="4" s="1"/>
  <c r="H92" i="4" s="1"/>
  <c r="H123" i="4" s="1"/>
  <c r="H150" i="4" s="1"/>
  <c r="H179" i="4" s="1"/>
  <c r="H208" i="4" s="1"/>
  <c r="H235" i="4" s="1"/>
  <c r="H265" i="4" s="1"/>
  <c r="H292" i="4" s="1"/>
  <c r="H318" i="4" s="1"/>
  <c r="F12" i="4"/>
  <c r="M44" i="4" l="1"/>
  <c r="K294" i="4"/>
  <c r="K320" i="4" s="1"/>
  <c r="F186" i="4"/>
  <c r="M186" i="4" s="1"/>
  <c r="K184" i="4"/>
  <c r="K213" i="4" s="1"/>
  <c r="K240" i="4" s="1"/>
  <c r="K270" i="4" s="1"/>
  <c r="K297" i="4" s="1"/>
  <c r="K154" i="4"/>
  <c r="K43" i="4"/>
  <c r="K71" i="4" s="1"/>
  <c r="F72" i="4"/>
  <c r="M72" i="4" s="1"/>
  <c r="M128" i="4"/>
  <c r="F155" i="4"/>
  <c r="F184" i="4" s="1"/>
  <c r="F213" i="4" s="1"/>
  <c r="M97" i="4"/>
  <c r="M12" i="4"/>
  <c r="F40" i="4"/>
  <c r="F68" i="4" s="1"/>
  <c r="M68" i="4" s="1"/>
  <c r="M13" i="4"/>
  <c r="F41" i="4"/>
  <c r="F69" i="4" s="1"/>
  <c r="M69" i="4" s="1"/>
  <c r="M14" i="4"/>
  <c r="F42" i="4"/>
  <c r="F70" i="4" s="1"/>
  <c r="M70" i="4" s="1"/>
  <c r="M15" i="4"/>
  <c r="F43" i="4"/>
  <c r="F71" i="4" s="1"/>
  <c r="K183" i="4" l="1"/>
  <c r="K212" i="4" s="1"/>
  <c r="K239" i="4" s="1"/>
  <c r="K269" i="4" s="1"/>
  <c r="K296" i="4" s="1"/>
  <c r="K322" i="4" s="1"/>
  <c r="M322" i="4" s="1"/>
  <c r="M154" i="4"/>
  <c r="F215" i="4"/>
  <c r="M215" i="4" s="1"/>
  <c r="F96" i="4"/>
  <c r="M42" i="4"/>
  <c r="K323" i="4"/>
  <c r="M43" i="4"/>
  <c r="M41" i="4"/>
  <c r="M40" i="4"/>
  <c r="M213" i="4"/>
  <c r="F240" i="4"/>
  <c r="K95" i="4"/>
  <c r="K126" i="4" s="1"/>
  <c r="K153" i="4" s="1"/>
  <c r="K182" i="4" s="1"/>
  <c r="K211" i="4" s="1"/>
  <c r="K238" i="4" s="1"/>
  <c r="K268" i="4" s="1"/>
  <c r="K295" i="4" s="1"/>
  <c r="K321" i="4" s="1"/>
  <c r="M71" i="4"/>
  <c r="F183" i="4"/>
  <c r="M155" i="4"/>
  <c r="F95" i="4"/>
  <c r="F126" i="4" s="1"/>
  <c r="F94" i="4"/>
  <c r="F125" i="4" s="1"/>
  <c r="F93" i="4"/>
  <c r="F124" i="4" s="1"/>
  <c r="F92" i="4"/>
  <c r="F123" i="4" s="1"/>
  <c r="F10" i="4"/>
  <c r="F127" i="4" l="1"/>
  <c r="M127" i="4" s="1"/>
  <c r="M96" i="4"/>
  <c r="F212" i="4"/>
  <c r="M212" i="4" s="1"/>
  <c r="M183" i="4"/>
  <c r="F242" i="4"/>
  <c r="M242" i="4" s="1"/>
  <c r="F38" i="4"/>
  <c r="M240" i="4"/>
  <c r="F270" i="4"/>
  <c r="M93" i="4"/>
  <c r="M94" i="4"/>
  <c r="M95" i="4"/>
  <c r="M123" i="4"/>
  <c r="F150" i="4"/>
  <c r="F179" i="4" s="1"/>
  <c r="F208" i="4" s="1"/>
  <c r="M124" i="4"/>
  <c r="F151" i="4"/>
  <c r="F180" i="4" s="1"/>
  <c r="F209" i="4" s="1"/>
  <c r="M125" i="4"/>
  <c r="F152" i="4"/>
  <c r="F181" i="4" s="1"/>
  <c r="F210" i="4" s="1"/>
  <c r="M126" i="4"/>
  <c r="F153" i="4"/>
  <c r="F182" i="4" s="1"/>
  <c r="F211" i="4" s="1"/>
  <c r="M184" i="4"/>
  <c r="F18" i="4"/>
  <c r="F239" i="4" l="1"/>
  <c r="M239" i="4" s="1"/>
  <c r="F46" i="4"/>
  <c r="F74" i="4" s="1"/>
  <c r="F272" i="4"/>
  <c r="M272" i="4" s="1"/>
  <c r="M270" i="4"/>
  <c r="F297" i="4"/>
  <c r="F66" i="4"/>
  <c r="M211" i="4"/>
  <c r="F238" i="4"/>
  <c r="M210" i="4"/>
  <c r="F237" i="4"/>
  <c r="M209" i="4"/>
  <c r="F236" i="4"/>
  <c r="M208" i="4"/>
  <c r="F235" i="4"/>
  <c r="M153" i="4"/>
  <c r="M152" i="4"/>
  <c r="M182" i="4"/>
  <c r="M151" i="4"/>
  <c r="M181" i="4"/>
  <c r="M150" i="4"/>
  <c r="M180" i="4"/>
  <c r="K18" i="4"/>
  <c r="K46" i="4" s="1"/>
  <c r="K20" i="4"/>
  <c r="K48" i="4" s="1"/>
  <c r="K76" i="4" s="1"/>
  <c r="K100" i="4" s="1"/>
  <c r="K131" i="4" s="1"/>
  <c r="K158" i="4" s="1"/>
  <c r="K187" i="4" s="1"/>
  <c r="K216" i="4" s="1"/>
  <c r="K243" i="4" s="1"/>
  <c r="K273" i="4" s="1"/>
  <c r="K300" i="4" s="1"/>
  <c r="K326" i="4" s="1"/>
  <c r="K11" i="4"/>
  <c r="K39" i="4" s="1"/>
  <c r="K67" i="4" s="1"/>
  <c r="K91" i="4" s="1"/>
  <c r="K122" i="4" s="1"/>
  <c r="K149" i="4" s="1"/>
  <c r="K178" i="4" s="1"/>
  <c r="K207" i="4" s="1"/>
  <c r="K234" i="4" s="1"/>
  <c r="K264" i="4" s="1"/>
  <c r="K291" i="4" s="1"/>
  <c r="K317" i="4" s="1"/>
  <c r="K10" i="4"/>
  <c r="K38" i="4" s="1"/>
  <c r="K66" i="4" s="1"/>
  <c r="K90" i="4" s="1"/>
  <c r="K121" i="4" s="1"/>
  <c r="K148" i="4" s="1"/>
  <c r="K177" i="4" s="1"/>
  <c r="K206" i="4" s="1"/>
  <c r="K233" i="4" s="1"/>
  <c r="H18" i="4"/>
  <c r="H46" i="4" s="1"/>
  <c r="H74" i="4" s="1"/>
  <c r="H98" i="4" s="1"/>
  <c r="H129" i="4" s="1"/>
  <c r="H156" i="4" s="1"/>
  <c r="H185" i="4" s="1"/>
  <c r="H214" i="4" s="1"/>
  <c r="H241" i="4" s="1"/>
  <c r="H271" i="4" s="1"/>
  <c r="H298" i="4" s="1"/>
  <c r="H324" i="4" s="1"/>
  <c r="H20" i="4"/>
  <c r="H48" i="4" s="1"/>
  <c r="H76" i="4" s="1"/>
  <c r="H100" i="4" s="1"/>
  <c r="H131" i="4" s="1"/>
  <c r="H158" i="4" s="1"/>
  <c r="H187" i="4" s="1"/>
  <c r="H216" i="4" s="1"/>
  <c r="H243" i="4" s="1"/>
  <c r="H273" i="4" s="1"/>
  <c r="H300" i="4" s="1"/>
  <c r="H326" i="4" s="1"/>
  <c r="H11" i="4"/>
  <c r="H39" i="4" s="1"/>
  <c r="H67" i="4" s="1"/>
  <c r="H91" i="4" s="1"/>
  <c r="H122" i="4" s="1"/>
  <c r="H149" i="4" s="1"/>
  <c r="H178" i="4" s="1"/>
  <c r="H207" i="4" s="1"/>
  <c r="H234" i="4" s="1"/>
  <c r="H264" i="4" s="1"/>
  <c r="H291" i="4" s="1"/>
  <c r="H317" i="4" s="1"/>
  <c r="H10" i="4"/>
  <c r="M10" i="4" s="1"/>
  <c r="F20" i="4"/>
  <c r="F48" i="4" s="1"/>
  <c r="F11" i="4"/>
  <c r="F39" i="4" s="1"/>
  <c r="F67" i="4" s="1"/>
  <c r="F91" i="4" s="1"/>
  <c r="F122" i="4" s="1"/>
  <c r="M38" i="4" l="1"/>
  <c r="M18" i="4"/>
  <c r="K74" i="4"/>
  <c r="M46" i="4"/>
  <c r="F269" i="4"/>
  <c r="M269" i="4" s="1"/>
  <c r="K263" i="4"/>
  <c r="K290" i="4" s="1"/>
  <c r="K316" i="4" s="1"/>
  <c r="F299" i="4"/>
  <c r="M299" i="4" s="1"/>
  <c r="F323" i="4"/>
  <c r="M323" i="4" s="1"/>
  <c r="M297" i="4"/>
  <c r="F90" i="4"/>
  <c r="M235" i="4"/>
  <c r="F265" i="4"/>
  <c r="M236" i="4"/>
  <c r="F266" i="4"/>
  <c r="M237" i="4"/>
  <c r="F267" i="4"/>
  <c r="M238" i="4"/>
  <c r="F268" i="4"/>
  <c r="M122" i="4"/>
  <c r="F149" i="4"/>
  <c r="F178" i="4" s="1"/>
  <c r="F207" i="4" s="1"/>
  <c r="F76" i="4"/>
  <c r="M48" i="4"/>
  <c r="F98" i="4"/>
  <c r="M67" i="4"/>
  <c r="M92" i="4"/>
  <c r="M39" i="4"/>
  <c r="M73" i="4"/>
  <c r="M20" i="4"/>
  <c r="M11" i="4"/>
  <c r="F296" i="4" l="1"/>
  <c r="M296" i="4" s="1"/>
  <c r="K98" i="4"/>
  <c r="K129" i="4" s="1"/>
  <c r="K156" i="4" s="1"/>
  <c r="K185" i="4" s="1"/>
  <c r="K214" i="4" s="1"/>
  <c r="K241" i="4" s="1"/>
  <c r="K271" i="4" s="1"/>
  <c r="K298" i="4" s="1"/>
  <c r="K324" i="4" s="1"/>
  <c r="M74" i="4"/>
  <c r="F325" i="4"/>
  <c r="M325" i="4" s="1"/>
  <c r="M267" i="4"/>
  <c r="F294" i="4"/>
  <c r="M266" i="4"/>
  <c r="F293" i="4"/>
  <c r="M265" i="4"/>
  <c r="F292" i="4"/>
  <c r="M268" i="4"/>
  <c r="F295" i="4"/>
  <c r="H66" i="4"/>
  <c r="M66" i="4" s="1"/>
  <c r="F121" i="4"/>
  <c r="M207" i="4"/>
  <c r="F234" i="4"/>
  <c r="M149" i="4"/>
  <c r="M179" i="4"/>
  <c r="M76" i="4"/>
  <c r="F100" i="4"/>
  <c r="F131" i="4" s="1"/>
  <c r="F129" i="4"/>
  <c r="M91" i="4"/>
  <c r="M129" i="4" l="1"/>
  <c r="M98" i="4"/>
  <c r="M292" i="4"/>
  <c r="F318" i="4"/>
  <c r="M318" i="4" s="1"/>
  <c r="M293" i="4"/>
  <c r="F319" i="4"/>
  <c r="M319" i="4" s="1"/>
  <c r="M294" i="4"/>
  <c r="F320" i="4"/>
  <c r="M320" i="4" s="1"/>
  <c r="H90" i="4"/>
  <c r="M90" i="4" s="1"/>
  <c r="M295" i="4"/>
  <c r="F321" i="4"/>
  <c r="M321" i="4" s="1"/>
  <c r="F148" i="4"/>
  <c r="M234" i="4"/>
  <c r="F264" i="4"/>
  <c r="M100" i="4"/>
  <c r="F156" i="4"/>
  <c r="M156" i="4" s="1"/>
  <c r="F185" i="4" l="1"/>
  <c r="M185" i="4" s="1"/>
  <c r="H121" i="4"/>
  <c r="M121" i="4" s="1"/>
  <c r="F177" i="4"/>
  <c r="M264" i="4"/>
  <c r="F291" i="4"/>
  <c r="M131" i="4"/>
  <c r="F158" i="4"/>
  <c r="F214" i="4" l="1"/>
  <c r="M214" i="4" s="1"/>
  <c r="H148" i="4"/>
  <c r="M148" i="4" s="1"/>
  <c r="F206" i="4"/>
  <c r="F317" i="4"/>
  <c r="M317" i="4" s="1"/>
  <c r="M291" i="4"/>
  <c r="M158" i="4"/>
  <c r="F187" i="4"/>
  <c r="M178" i="4"/>
  <c r="F241" i="4" l="1"/>
  <c r="M241" i="4" s="1"/>
  <c r="H177" i="4"/>
  <c r="M177" i="4" s="1"/>
  <c r="F233" i="4"/>
  <c r="M187" i="4"/>
  <c r="F216" i="4"/>
  <c r="F271" i="4" l="1"/>
  <c r="M271" i="4" s="1"/>
  <c r="H206" i="4"/>
  <c r="M206" i="4" s="1"/>
  <c r="F263" i="4"/>
  <c r="M216" i="4"/>
  <c r="F243" i="4"/>
  <c r="F298" i="4" l="1"/>
  <c r="M298" i="4" s="1"/>
  <c r="H233" i="4"/>
  <c r="M233" i="4" s="1"/>
  <c r="F290" i="4"/>
  <c r="M243" i="4"/>
  <c r="F273" i="4"/>
  <c r="F324" i="4" l="1"/>
  <c r="M324" i="4" s="1"/>
  <c r="H263" i="4"/>
  <c r="M263" i="4" s="1"/>
  <c r="F316" i="4"/>
  <c r="M273" i="4"/>
  <c r="F300" i="4"/>
  <c r="H290" i="4" l="1"/>
  <c r="M290" i="4" s="1"/>
  <c r="F326" i="4"/>
  <c r="M326" i="4" s="1"/>
  <c r="M300" i="4"/>
  <c r="H316" i="4" l="1"/>
  <c r="M316" i="4" s="1"/>
</calcChain>
</file>

<file path=xl/sharedStrings.xml><?xml version="1.0" encoding="utf-8"?>
<sst xmlns="http://schemas.openxmlformats.org/spreadsheetml/2006/main" count="1153" uniqueCount="220">
  <si>
    <t>Gestionarea deşeurilor</t>
  </si>
  <si>
    <t>Nr. crt.</t>
  </si>
  <si>
    <t>Sursa</t>
  </si>
  <si>
    <t>Denumire deşeu</t>
  </si>
  <si>
    <t>Cod deşeu conform H.G. 856/2002</t>
  </si>
  <si>
    <t>cumulat</t>
  </si>
  <si>
    <t xml:space="preserve">Luna </t>
  </si>
  <si>
    <t>Valorificare (t)</t>
  </si>
  <si>
    <t>Generat (t)</t>
  </si>
  <si>
    <t>Eliminare (t)</t>
  </si>
  <si>
    <t xml:space="preserve">Stoc 
luna
</t>
  </si>
  <si>
    <t>Dejectii animaliere</t>
  </si>
  <si>
    <t xml:space="preserve">Deseuri de tesuturi animale </t>
  </si>
  <si>
    <t>Deseuri de ambalaje hartie-carton</t>
  </si>
  <si>
    <t>Deseuri menajere</t>
  </si>
  <si>
    <t>02.01.06</t>
  </si>
  <si>
    <t>02.01.02</t>
  </si>
  <si>
    <t>15.01.01</t>
  </si>
  <si>
    <t>18.02.02*</t>
  </si>
  <si>
    <t>15.01.10*</t>
  </si>
  <si>
    <r>
      <t xml:space="preserve">Luna </t>
    </r>
    <r>
      <rPr>
        <b/>
        <u/>
        <sz val="11"/>
        <color theme="1"/>
        <rFont val="Arial Narrow"/>
        <family val="2"/>
      </rPr>
      <t>ianuarie</t>
    </r>
  </si>
  <si>
    <r>
      <t xml:space="preserve">Luna </t>
    </r>
    <r>
      <rPr>
        <b/>
        <u/>
        <sz val="11"/>
        <color theme="1"/>
        <rFont val="Arial Narrow"/>
        <family val="2"/>
      </rPr>
      <t>februarie</t>
    </r>
  </si>
  <si>
    <t>Agent economic eliminator</t>
  </si>
  <si>
    <t>Agent economic valorificator</t>
  </si>
  <si>
    <t>—</t>
  </si>
  <si>
    <t>Deseuri de ambalaje mase plastice</t>
  </si>
  <si>
    <t>15.01.02</t>
  </si>
  <si>
    <t>Deseuri metalice</t>
  </si>
  <si>
    <t>02.01.10</t>
  </si>
  <si>
    <t>Deseuri uleioase</t>
  </si>
  <si>
    <t>13.02.05* 13.03.07*</t>
  </si>
  <si>
    <t>Activitate crestere pasari</t>
  </si>
  <si>
    <t>Activitate mentenanta</t>
  </si>
  <si>
    <t>Deseuri a caror colectare si eliminare fac obiectul unor masuri speciale pentru prevenirea infectiilor</t>
  </si>
  <si>
    <t>Ambalaje care contin reziduuri sau sunt contaminate cu substante periculoase</t>
  </si>
  <si>
    <t>PCB</t>
  </si>
  <si>
    <t>16.02.09*</t>
  </si>
  <si>
    <t>Activitate din sediul administrativ</t>
  </si>
  <si>
    <t xml:space="preserve">02.01.01 </t>
  </si>
  <si>
    <r>
      <t xml:space="preserve">Luna </t>
    </r>
    <r>
      <rPr>
        <b/>
        <u/>
        <sz val="11"/>
        <color theme="1"/>
        <rFont val="Arial Narrow"/>
        <family val="2"/>
      </rPr>
      <t>martie</t>
    </r>
  </si>
  <si>
    <t>Gestionare materii prime si auxiliare</t>
  </si>
  <si>
    <t>20.01.21*</t>
  </si>
  <si>
    <t>Tuburi fluorescente si alte deseuri cu continut de mercur</t>
  </si>
  <si>
    <r>
      <t xml:space="preserve">Luna </t>
    </r>
    <r>
      <rPr>
        <b/>
        <u/>
        <sz val="11"/>
        <color theme="1"/>
        <rFont val="Arial Narrow"/>
        <family val="2"/>
      </rPr>
      <t>august</t>
    </r>
  </si>
  <si>
    <r>
      <t xml:space="preserve">Luna </t>
    </r>
    <r>
      <rPr>
        <b/>
        <u/>
        <sz val="11"/>
        <color theme="1"/>
        <rFont val="Arial Narrow"/>
        <family val="2"/>
      </rPr>
      <t>aprilie</t>
    </r>
  </si>
  <si>
    <r>
      <t xml:space="preserve">Luna </t>
    </r>
    <r>
      <rPr>
        <b/>
        <u/>
        <sz val="11"/>
        <color theme="1"/>
        <rFont val="Arial Narrow"/>
        <family val="2"/>
      </rPr>
      <t>septembrie</t>
    </r>
  </si>
  <si>
    <r>
      <t xml:space="preserve">Luna </t>
    </r>
    <r>
      <rPr>
        <b/>
        <u/>
        <sz val="11"/>
        <color theme="1"/>
        <rFont val="Arial Narrow"/>
        <family val="2"/>
      </rPr>
      <t>octombrie</t>
    </r>
  </si>
  <si>
    <r>
      <t xml:space="preserve">Luna </t>
    </r>
    <r>
      <rPr>
        <b/>
        <u/>
        <sz val="11"/>
        <color theme="1"/>
        <rFont val="Arial Narrow"/>
        <family val="2"/>
      </rPr>
      <t>noiembrie</t>
    </r>
  </si>
  <si>
    <r>
      <t xml:space="preserve">Luna                </t>
    </r>
    <r>
      <rPr>
        <b/>
        <u/>
        <sz val="11"/>
        <color theme="1"/>
        <rFont val="Arial Narrow"/>
        <family val="2"/>
      </rPr>
      <t>mai</t>
    </r>
  </si>
  <si>
    <r>
      <t xml:space="preserve">Luna             </t>
    </r>
    <r>
      <rPr>
        <b/>
        <u/>
        <sz val="11"/>
        <color theme="1"/>
        <rFont val="Arial Narrow"/>
        <family val="2"/>
      </rPr>
      <t>iunie</t>
    </r>
  </si>
  <si>
    <r>
      <t xml:space="preserve">Luna               </t>
    </r>
    <r>
      <rPr>
        <b/>
        <u/>
        <sz val="11"/>
        <color theme="1"/>
        <rFont val="Arial Narrow"/>
        <family val="2"/>
      </rPr>
      <t>iulie</t>
    </r>
  </si>
  <si>
    <t>Identificarea dispozitivului</t>
  </si>
  <si>
    <t>Numele instalaţiei</t>
  </si>
  <si>
    <t>Adresa instalaţiei</t>
  </si>
  <si>
    <t>Cod poştal /Cod ţară</t>
  </si>
  <si>
    <t>Coordonatele amplasamentului                                                               (latitudine N, longitudine E)</t>
  </si>
  <si>
    <t>Codul CAEN (4 cifre sub forma xxxx)</t>
  </si>
  <si>
    <t>Activitatea principală</t>
  </si>
  <si>
    <t xml:space="preserve">Cresterea pasarilor </t>
  </si>
  <si>
    <t>Volumul producţiei</t>
  </si>
  <si>
    <t>Autoritatea de reglementare</t>
  </si>
  <si>
    <t>A.P.M. Buzau</t>
  </si>
  <si>
    <t>Numărul instalaţiilor</t>
  </si>
  <si>
    <t>Numărul orelor de funcţionare pe an</t>
  </si>
  <si>
    <t>Numărul angajaţilor</t>
  </si>
  <si>
    <t>Numărul autorizaţiei de mediu</t>
  </si>
  <si>
    <t>Persoana de contact</t>
  </si>
  <si>
    <t>Bostina Adina </t>
  </si>
  <si>
    <t>Telefon nr.</t>
  </si>
  <si>
    <t xml:space="preserve">0238/710414 </t>
  </si>
  <si>
    <t>Fax nr.</t>
  </si>
  <si>
    <t xml:space="preserve">0238/710516 </t>
  </si>
  <si>
    <t>Adresa E-mail </t>
  </si>
  <si>
    <t>secretariat@avicolabuzau.ro</t>
  </si>
  <si>
    <t>Consumuri de materii prime</t>
  </si>
  <si>
    <t>Tip materie prima</t>
  </si>
  <si>
    <t>Unitate de masura</t>
  </si>
  <si>
    <t>Consum anual realizat</t>
  </si>
  <si>
    <t>Pui de o zi</t>
  </si>
  <si>
    <t xml:space="preserve">capete / an </t>
  </si>
  <si>
    <t>Furaje</t>
  </si>
  <si>
    <t>kg / an</t>
  </si>
  <si>
    <t>Productie</t>
  </si>
  <si>
    <t>Tip produs</t>
  </si>
  <si>
    <t>Productie maxima proiectata</t>
  </si>
  <si>
    <t>Productie anuala realizata</t>
  </si>
  <si>
    <t>Pui de carne</t>
  </si>
  <si>
    <t xml:space="preserve">capete / serie </t>
  </si>
  <si>
    <t xml:space="preserve">Consum de energie si combustibil </t>
  </si>
  <si>
    <t>Energie electrica si combustibilli utilizati</t>
  </si>
  <si>
    <t>Consum anual</t>
  </si>
  <si>
    <t>Motorina</t>
  </si>
  <si>
    <t>litri</t>
  </si>
  <si>
    <t xml:space="preserve">Gaz natural </t>
  </si>
  <si>
    <t>mc</t>
  </si>
  <si>
    <t>Electricitate</t>
  </si>
  <si>
    <t>Kw</t>
  </si>
  <si>
    <t>Reclamatii</t>
  </si>
  <si>
    <t>Reclamatii de mediu</t>
  </si>
  <si>
    <t>Numar</t>
  </si>
  <si>
    <t>Solutionare</t>
  </si>
  <si>
    <t>Observatii</t>
  </si>
  <si>
    <t>Reclamatii primite</t>
  </si>
  <si>
    <t>Reclamatii care cer o actiune corectiva</t>
  </si>
  <si>
    <t>Categorii de reclamatii</t>
  </si>
  <si>
    <t xml:space="preserve">            • Miros</t>
  </si>
  <si>
    <t xml:space="preserve">            • Zgomot</t>
  </si>
  <si>
    <t xml:space="preserve">            • Apa</t>
  </si>
  <si>
    <t xml:space="preserve">            • Aer</t>
  </si>
  <si>
    <t xml:space="preserve">            • Procedurale</t>
  </si>
  <si>
    <t xml:space="preserve">            • Diverse</t>
  </si>
  <si>
    <t>Consumuri de apa</t>
  </si>
  <si>
    <t>Sursa proprie / terti</t>
  </si>
  <si>
    <t>Unitatea de masura</t>
  </si>
  <si>
    <t>Apa subterana</t>
  </si>
  <si>
    <t xml:space="preserve">Proprie </t>
  </si>
  <si>
    <t>Apa de suprafata</t>
  </si>
  <si>
    <t>Apa municipala</t>
  </si>
  <si>
    <t>Emisii in aer</t>
  </si>
  <si>
    <t>Nr.                          crt.</t>
  </si>
  <si>
    <t>Sursa / Echipament de depoluare</t>
  </si>
  <si>
    <t>Cos</t>
  </si>
  <si>
    <t>Combustibil utilizat</t>
  </si>
  <si>
    <t>Poluant</t>
  </si>
  <si>
    <t>Tip monitorizare continua / discontinua</t>
  </si>
  <si>
    <t>Centrala termica</t>
  </si>
  <si>
    <t>Gaz natural</t>
  </si>
  <si>
    <t>SO₂</t>
  </si>
  <si>
    <t>discontinua</t>
  </si>
  <si>
    <t>NO₂</t>
  </si>
  <si>
    <t>CO</t>
  </si>
  <si>
    <t>Pulberi</t>
  </si>
  <si>
    <t>Emisii in apa</t>
  </si>
  <si>
    <t>Sursa generatoare</t>
  </si>
  <si>
    <t>Natura apei</t>
  </si>
  <si>
    <t>Punct de evacuare / prelevare ape uzate</t>
  </si>
  <si>
    <t>Poluanti existenti in apa uzata</t>
  </si>
  <si>
    <r>
      <t xml:space="preserve">VLE masurat                                                                                                                                                                 </t>
    </r>
    <r>
      <rPr>
        <sz val="10.5"/>
        <color theme="1"/>
        <rFont val="Arial Narrow"/>
        <family val="2"/>
      </rPr>
      <t xml:space="preserve">  (mg/l)</t>
    </r>
  </si>
  <si>
    <t>Azot total</t>
  </si>
  <si>
    <t>Calitatea apei subterane</t>
  </si>
  <si>
    <t>Locul prelevarii probei</t>
  </si>
  <si>
    <t>Indicator de calitate analizat</t>
  </si>
  <si>
    <t xml:space="preserve">Valoarea inregistrata la momentul autorizarii                                                                 </t>
  </si>
  <si>
    <t>Valoarea masurata                                                                                                                                                                  ( mg / l )</t>
  </si>
  <si>
    <t>(mg/l)</t>
  </si>
  <si>
    <t>Semestru I</t>
  </si>
  <si>
    <t>Semestru II</t>
  </si>
  <si>
    <t>pH</t>
  </si>
  <si>
    <t>CCOCr</t>
  </si>
  <si>
    <t>&lt; 30</t>
  </si>
  <si>
    <t>CBO₅</t>
  </si>
  <si>
    <t>1,72</t>
  </si>
  <si>
    <t>Materii in suspensii</t>
  </si>
  <si>
    <t>Azot amoniacal</t>
  </si>
  <si>
    <t>Fosfor total</t>
  </si>
  <si>
    <t>SC AVIS LIPIA SA - Ferma Lipia</t>
  </si>
  <si>
    <t>Sat Lipia, Com. Merei, Jud. Buzau</t>
  </si>
  <si>
    <t>Nord
45°07'36,4”; 45°07'44,8”
45°07'47,9”; 45°07'41,8”</t>
  </si>
  <si>
    <t>Est
26°44'02”;26°43'59,1”
26°44'13,4”;26°44'16,2”</t>
  </si>
  <si>
    <t xml:space="preserve">320.000 pui/serie  </t>
  </si>
  <si>
    <t xml:space="preserve">Nota*
- Pentru monitorizarea continua se vor anexa rapoartele lunare generate de către softul de prelucrare a datelor monitorizate; 
- Pentru monitorizarea  discontinue se vor anexa buletinele de analiza emise de către laboratorul propriu/terţi;
- Se vor preciza condiţiile de temperatură proces / monitorizare emisii 
</t>
  </si>
  <si>
    <t>320.000 capete / serie</t>
  </si>
  <si>
    <r>
      <t xml:space="preserve">Valoare masurata                                                              </t>
    </r>
    <r>
      <rPr>
        <sz val="10.5"/>
        <color theme="1"/>
        <rFont val="Arial Narrow"/>
        <family val="2"/>
      </rPr>
      <t xml:space="preserve">     (mg/Nm³)</t>
    </r>
  </si>
  <si>
    <r>
      <t xml:space="preserve">VLE                   </t>
    </r>
    <r>
      <rPr>
        <sz val="10.5"/>
        <color theme="1"/>
        <rFont val="Arial Narrow"/>
        <family val="2"/>
      </rPr>
      <t xml:space="preserve"> (mg/Nm³)</t>
    </r>
  </si>
  <si>
    <t xml:space="preserve">Ape uzate tehnologice / ape menajere </t>
  </si>
  <si>
    <t>Evacuare                                      finala</t>
  </si>
  <si>
    <t xml:space="preserve">Statie                                     de epurare 
</t>
  </si>
  <si>
    <r>
      <t>NH</t>
    </r>
    <r>
      <rPr>
        <sz val="12"/>
        <color theme="1"/>
        <rFont val="Calibri"/>
        <family val="2"/>
      </rPr>
      <t>₄</t>
    </r>
    <r>
      <rPr>
        <sz val="12"/>
        <color theme="1"/>
        <rFont val="Arial Narrow"/>
        <family val="2"/>
      </rPr>
      <t>+</t>
    </r>
  </si>
  <si>
    <t>Substante extractibile cu solventi organici</t>
  </si>
  <si>
    <t xml:space="preserve">Reziduu filtrat la 105° C </t>
  </si>
  <si>
    <r>
      <t xml:space="preserve">V.L.E. conf. Autorizaţiei                   </t>
    </r>
    <r>
      <rPr>
        <sz val="10.5"/>
        <color theme="1"/>
        <rFont val="Arial Narrow"/>
        <family val="2"/>
      </rPr>
      <t xml:space="preserve"> (mg/l)</t>
    </r>
    <r>
      <rPr>
        <sz val="12"/>
        <color theme="1"/>
        <rFont val="Arial Narrow"/>
        <family val="2"/>
      </rPr>
      <t xml:space="preserve">
</t>
    </r>
  </si>
  <si>
    <t>6,5 - 8,5</t>
  </si>
  <si>
    <t>Foraj                                  de observatie</t>
  </si>
  <si>
    <t>6,6</t>
  </si>
  <si>
    <t>0,365</t>
  </si>
  <si>
    <t>0,055</t>
  </si>
  <si>
    <r>
      <rPr>
        <sz val="11"/>
        <rFont val="Arial Narrow"/>
        <family val="2"/>
      </rPr>
      <t xml:space="preserve">Namol </t>
    </r>
    <r>
      <rPr>
        <sz val="11"/>
        <color theme="0"/>
        <rFont val="Arial Narrow"/>
        <family val="2"/>
      </rPr>
      <t/>
    </r>
  </si>
  <si>
    <r>
      <t xml:space="preserve">Luna </t>
    </r>
    <r>
      <rPr>
        <b/>
        <u/>
        <sz val="11"/>
        <color theme="1"/>
        <rFont val="Arial Narrow"/>
        <family val="2"/>
      </rPr>
      <t>decembrie</t>
    </r>
  </si>
  <si>
    <r>
      <t>0</t>
    </r>
    <r>
      <rPr>
        <b/>
        <sz val="3"/>
        <color theme="0"/>
        <rFont val="Arial Narrow"/>
        <family val="2"/>
      </rPr>
      <t>'</t>
    </r>
    <r>
      <rPr>
        <b/>
        <sz val="12"/>
        <color theme="1"/>
        <rFont val="Arial Narrow"/>
        <family val="2"/>
      </rPr>
      <t>147</t>
    </r>
  </si>
  <si>
    <t>&lt;0,065</t>
  </si>
  <si>
    <t>Detergent</t>
  </si>
  <si>
    <t>Dezinfectant</t>
  </si>
  <si>
    <t>Raticid</t>
  </si>
  <si>
    <t>Insecticid</t>
  </si>
  <si>
    <t>Materiale curatenie</t>
  </si>
  <si>
    <t>ALKAFOAM (l)</t>
  </si>
  <si>
    <t>DESOGERME SANICHOC (l)</t>
  </si>
  <si>
    <t>KILCOX (l)</t>
  </si>
  <si>
    <t>VIROGUARD (l)</t>
  </si>
  <si>
    <t>Racan (kg)</t>
  </si>
  <si>
    <t>Biosect (l)</t>
  </si>
  <si>
    <t>Var hidratat (kg)</t>
  </si>
  <si>
    <t>CANTITATI DE SUBSTANTE UTILIZATE IN ACTIVITATEA D.D.D.</t>
  </si>
  <si>
    <t>06 / 28.12.2017</t>
  </si>
  <si>
    <t>6,5</t>
  </si>
  <si>
    <t>SC AAYLEX PROD SA</t>
  </si>
  <si>
    <t>SC RER  SUD SA</t>
  </si>
  <si>
    <t>SC MSD COM SRL</t>
  </si>
  <si>
    <t>20.01.39</t>
  </si>
  <si>
    <t>Raport anual de mediu Ferma Lipia -  SC AVIS LIPIA SA  -  2019</t>
  </si>
  <si>
    <t>7,9; 7,9; 7,6; 7,7; 7,6</t>
  </si>
  <si>
    <t>15; 17; 11; 19; 7,0</t>
  </si>
  <si>
    <t>85; 55; 91; 77; 44</t>
  </si>
  <si>
    <t>2,11; 1,07; 0,390; 0,870; &lt;0,064</t>
  </si>
  <si>
    <t>3,6; &lt;2,0; 2,47; 2,29; &lt;2,0</t>
  </si>
  <si>
    <t>&lt;20; &lt;20; &lt;20; &lt;20; &lt;20</t>
  </si>
  <si>
    <t>0,088; 0,085; 0,760; 0,560; 0,140</t>
  </si>
  <si>
    <t>732; 610; 684; 493; 498</t>
  </si>
  <si>
    <t>22; 14; 22; 20; 11</t>
  </si>
  <si>
    <t>&lt;1,33</t>
  </si>
  <si>
    <t>&lt;0,064</t>
  </si>
  <si>
    <t>0,289</t>
  </si>
  <si>
    <t>S.C. AVIS LIPIA S.A. - Raport anual de mediu Ferma Lipia  -  2019</t>
  </si>
  <si>
    <t>SC  PROTECT COLECTOR SRL</t>
  </si>
  <si>
    <t>SC AGROUNIVERS SRL</t>
  </si>
  <si>
    <t>SC AGROMATES SRL</t>
  </si>
  <si>
    <t>11,0</t>
  </si>
  <si>
    <t>73,9</t>
  </si>
  <si>
    <t>8,02</t>
  </si>
  <si>
    <t>1,93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</si>
</sst>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0.5"/>
      <color theme="1"/>
      <name val="Arial Narrow"/>
      <family val="2"/>
    </font>
    <font>
      <sz val="11.5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1"/>
      <color theme="0"/>
      <name val="Arial Narrow"/>
      <family val="2"/>
    </font>
    <font>
      <b/>
      <sz val="3"/>
      <color theme="0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/>
      <top style="thick">
        <color rgb="FF007434"/>
      </top>
      <bottom style="thin">
        <color indexed="64"/>
      </bottom>
      <diagonal/>
    </border>
    <border>
      <left/>
      <right style="thin">
        <color indexed="64"/>
      </right>
      <top style="thick">
        <color rgb="FF007434"/>
      </top>
      <bottom style="thin">
        <color indexed="64"/>
      </bottom>
      <diagonal/>
    </border>
    <border>
      <left/>
      <right/>
      <top style="thick">
        <color rgb="FF00743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7434"/>
      </left>
      <right/>
      <top style="thick">
        <color rgb="FF007434"/>
      </top>
      <bottom style="thin">
        <color indexed="64"/>
      </bottom>
      <diagonal/>
    </border>
    <border>
      <left/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00743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ck">
        <color rgb="FF007434"/>
      </bottom>
      <diagonal/>
    </border>
    <border>
      <left/>
      <right/>
      <top style="thin">
        <color indexed="64"/>
      </top>
      <bottom style="thick">
        <color rgb="FF007434"/>
      </bottom>
      <diagonal/>
    </border>
    <border>
      <left/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/>
      <top style="thick">
        <color rgb="FF007434"/>
      </top>
      <bottom/>
      <diagonal/>
    </border>
    <border>
      <left/>
      <right style="thin">
        <color indexed="64"/>
      </right>
      <top style="thick">
        <color rgb="FF007434"/>
      </top>
      <bottom/>
      <diagonal/>
    </border>
    <border>
      <left style="thin">
        <color indexed="64"/>
      </left>
      <right/>
      <top style="thick">
        <color rgb="FF007434"/>
      </top>
      <bottom/>
      <diagonal/>
    </border>
    <border>
      <left style="thin">
        <color indexed="64"/>
      </left>
      <right style="thin">
        <color indexed="64"/>
      </right>
      <top style="thick">
        <color rgb="FF007434"/>
      </top>
      <bottom/>
      <diagonal/>
    </border>
    <border>
      <left style="thick">
        <color rgb="FF00743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743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7434"/>
      </left>
      <right/>
      <top/>
      <bottom style="thick">
        <color rgb="FF007434"/>
      </bottom>
      <diagonal/>
    </border>
    <border>
      <left/>
      <right style="thin">
        <color indexed="64"/>
      </right>
      <top/>
      <bottom style="thick">
        <color rgb="FF007434"/>
      </bottom>
      <diagonal/>
    </border>
    <border>
      <left style="thin">
        <color rgb="FF00743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7434"/>
      </top>
      <bottom/>
      <diagonal/>
    </border>
    <border>
      <left/>
      <right style="thick">
        <color rgb="FF007434"/>
      </right>
      <top style="thick">
        <color rgb="FF007434"/>
      </top>
      <bottom/>
      <diagonal/>
    </border>
    <border>
      <left/>
      <right style="thick">
        <color rgb="FF00743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4">
    <xf numFmtId="0" fontId="0" fillId="0" borderId="0" xfId="0"/>
    <xf numFmtId="0" fontId="3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Alignment="1"/>
    <xf numFmtId="0" fontId="18" fillId="0" borderId="0" xfId="0" applyFont="1" applyAlignment="1">
      <alignment vertical="center"/>
    </xf>
    <xf numFmtId="0" fontId="11" fillId="0" borderId="19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3" fillId="0" borderId="20" xfId="0" applyFont="1" applyBorder="1"/>
    <xf numFmtId="0" fontId="0" fillId="2" borderId="0" xfId="0" applyFill="1"/>
    <xf numFmtId="0" fontId="0" fillId="0" borderId="44" xfId="0" applyBorder="1"/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45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horizontal="right" vertical="center" wrapText="1"/>
    </xf>
    <xf numFmtId="0" fontId="23" fillId="0" borderId="49" xfId="0" applyFont="1" applyFill="1" applyBorder="1" applyAlignment="1">
      <alignment horizontal="right" vertical="center" wrapText="1"/>
    </xf>
    <xf numFmtId="0" fontId="22" fillId="0" borderId="47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horizontal="right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/>
    </xf>
    <xf numFmtId="164" fontId="3" fillId="0" borderId="59" xfId="0" applyNumberFormat="1" applyFont="1" applyFill="1" applyBorder="1" applyAlignment="1">
      <alignment vertical="center"/>
    </xf>
    <xf numFmtId="1" fontId="3" fillId="0" borderId="59" xfId="0" applyNumberFormat="1" applyFont="1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7" fillId="0" borderId="61" xfId="0" applyFont="1" applyFill="1" applyBorder="1" applyAlignment="1">
      <alignment horizontal="center" vertical="center"/>
    </xf>
    <xf numFmtId="1" fontId="3" fillId="0" borderId="65" xfId="0" applyNumberFormat="1" applyFont="1" applyFill="1" applyBorder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166" fontId="3" fillId="0" borderId="59" xfId="0" applyNumberFormat="1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73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 wrapText="1"/>
    </xf>
    <xf numFmtId="0" fontId="14" fillId="4" borderId="67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7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top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69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4" borderId="74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99FF"/>
      <color rgb="FF007434"/>
      <color rgb="FFCCFFCC"/>
      <color rgb="FF008080"/>
      <color rgb="FFFF99CC"/>
      <color rgb="FF99FFCC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avicolabuzau.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N142"/>
  <sheetViews>
    <sheetView zoomScale="140" zoomScaleNormal="140" workbookViewId="0">
      <selection activeCell="D3" sqref="D3"/>
    </sheetView>
  </sheetViews>
  <sheetFormatPr defaultRowHeight="15" x14ac:dyDescent="0.25"/>
  <cols>
    <col min="1" max="1" width="6.140625" customWidth="1"/>
    <col min="6" max="6" width="16.7109375" customWidth="1"/>
    <col min="7" max="7" width="10.7109375" customWidth="1"/>
    <col min="8" max="8" width="12" customWidth="1"/>
    <col min="9" max="9" width="18.28515625" customWidth="1"/>
    <col min="10" max="13" width="10.7109375" customWidth="1"/>
  </cols>
  <sheetData>
    <row r="4" spans="1:13" ht="30" customHeight="1" x14ac:dyDescent="0.25">
      <c r="C4" s="84" t="s">
        <v>199</v>
      </c>
      <c r="D4" s="84"/>
      <c r="E4" s="84"/>
      <c r="F4" s="84"/>
      <c r="G4" s="84"/>
      <c r="H4" s="84"/>
      <c r="I4" s="84"/>
      <c r="J4" s="84"/>
      <c r="K4" s="84"/>
      <c r="L4" s="84"/>
    </row>
    <row r="5" spans="1:13" ht="16.5" x14ac:dyDescent="0.3">
      <c r="E5" s="1"/>
      <c r="F5" s="1"/>
      <c r="G5" s="1"/>
      <c r="H5" s="1"/>
      <c r="I5" s="1"/>
      <c r="J5" s="1"/>
      <c r="K5" s="1"/>
      <c r="L5" s="1"/>
      <c r="M5" s="1"/>
    </row>
    <row r="6" spans="1:13" ht="17.25" thickBot="1" x14ac:dyDescent="0.35">
      <c r="L6" s="1"/>
      <c r="M6" s="1"/>
    </row>
    <row r="7" spans="1:13" ht="21" customHeight="1" thickTop="1" x14ac:dyDescent="0.3">
      <c r="B7" s="87" t="s">
        <v>51</v>
      </c>
      <c r="C7" s="88"/>
      <c r="D7" s="88"/>
      <c r="E7" s="88"/>
      <c r="F7" s="88"/>
      <c r="G7" s="88"/>
      <c r="H7" s="88"/>
      <c r="I7" s="88"/>
      <c r="J7" s="88"/>
      <c r="K7" s="88"/>
      <c r="L7" s="89"/>
      <c r="M7" s="1"/>
    </row>
    <row r="8" spans="1:13" ht="18" customHeight="1" x14ac:dyDescent="0.3">
      <c r="B8" s="85" t="s">
        <v>52</v>
      </c>
      <c r="C8" s="86"/>
      <c r="D8" s="86"/>
      <c r="E8" s="86"/>
      <c r="F8" s="86"/>
      <c r="G8" s="90" t="s">
        <v>155</v>
      </c>
      <c r="H8" s="90"/>
      <c r="I8" s="90"/>
      <c r="J8" s="90"/>
      <c r="K8" s="90"/>
      <c r="L8" s="91"/>
      <c r="M8" s="1"/>
    </row>
    <row r="9" spans="1:13" ht="18" customHeight="1" x14ac:dyDescent="0.3">
      <c r="A9" s="1"/>
      <c r="B9" s="85" t="s">
        <v>53</v>
      </c>
      <c r="C9" s="86"/>
      <c r="D9" s="86"/>
      <c r="E9" s="86"/>
      <c r="F9" s="86"/>
      <c r="G9" s="90" t="s">
        <v>156</v>
      </c>
      <c r="H9" s="90"/>
      <c r="I9" s="90"/>
      <c r="J9" s="90"/>
      <c r="K9" s="90"/>
      <c r="L9" s="91"/>
      <c r="M9" s="1"/>
    </row>
    <row r="10" spans="1:13" ht="18" customHeight="1" x14ac:dyDescent="0.3">
      <c r="A10" s="1"/>
      <c r="B10" s="85" t="s">
        <v>54</v>
      </c>
      <c r="C10" s="86"/>
      <c r="D10" s="86"/>
      <c r="E10" s="86"/>
      <c r="F10" s="86"/>
      <c r="G10" s="18">
        <v>127362</v>
      </c>
      <c r="H10" s="13"/>
      <c r="I10" s="13"/>
      <c r="J10" s="13"/>
      <c r="K10" s="13"/>
      <c r="L10" s="19"/>
      <c r="M10" s="1"/>
    </row>
    <row r="11" spans="1:13" ht="42" customHeight="1" x14ac:dyDescent="0.3">
      <c r="A11" s="1"/>
      <c r="B11" s="92" t="s">
        <v>55</v>
      </c>
      <c r="C11" s="93"/>
      <c r="D11" s="93"/>
      <c r="E11" s="93"/>
      <c r="F11" s="93"/>
      <c r="G11" s="94" t="s">
        <v>157</v>
      </c>
      <c r="H11" s="95"/>
      <c r="I11" s="97"/>
      <c r="J11" s="94" t="s">
        <v>158</v>
      </c>
      <c r="K11" s="95"/>
      <c r="L11" s="96"/>
      <c r="M11" s="1"/>
    </row>
    <row r="12" spans="1:13" ht="18" customHeight="1" x14ac:dyDescent="0.3">
      <c r="A12" s="1"/>
      <c r="B12" s="85" t="s">
        <v>56</v>
      </c>
      <c r="C12" s="86"/>
      <c r="D12" s="86"/>
      <c r="E12" s="86"/>
      <c r="F12" s="86"/>
      <c r="G12" s="90" t="s">
        <v>178</v>
      </c>
      <c r="H12" s="90"/>
      <c r="I12" s="90"/>
      <c r="J12" s="90"/>
      <c r="K12" s="90"/>
      <c r="L12" s="91"/>
      <c r="M12" s="1"/>
    </row>
    <row r="13" spans="1:13" ht="18" customHeight="1" x14ac:dyDescent="0.3">
      <c r="B13" s="85" t="s">
        <v>57</v>
      </c>
      <c r="C13" s="86"/>
      <c r="D13" s="86"/>
      <c r="E13" s="86"/>
      <c r="F13" s="86"/>
      <c r="G13" s="90" t="s">
        <v>58</v>
      </c>
      <c r="H13" s="90"/>
      <c r="I13" s="90"/>
      <c r="J13" s="90"/>
      <c r="K13" s="90"/>
      <c r="L13" s="91"/>
      <c r="M13" s="1"/>
    </row>
    <row r="14" spans="1:13" ht="18" customHeight="1" x14ac:dyDescent="0.3">
      <c r="B14" s="85" t="s">
        <v>59</v>
      </c>
      <c r="C14" s="86"/>
      <c r="D14" s="86"/>
      <c r="E14" s="86"/>
      <c r="F14" s="86"/>
      <c r="G14" s="90" t="s">
        <v>159</v>
      </c>
      <c r="H14" s="90"/>
      <c r="I14" s="90"/>
      <c r="J14" s="90"/>
      <c r="K14" s="90"/>
      <c r="L14" s="91"/>
      <c r="M14" s="1"/>
    </row>
    <row r="15" spans="1:13" ht="18" customHeight="1" x14ac:dyDescent="0.3">
      <c r="B15" s="85" t="s">
        <v>60</v>
      </c>
      <c r="C15" s="86"/>
      <c r="D15" s="86"/>
      <c r="E15" s="86"/>
      <c r="F15" s="86"/>
      <c r="G15" s="90" t="s">
        <v>61</v>
      </c>
      <c r="H15" s="90"/>
      <c r="I15" s="90"/>
      <c r="J15" s="90"/>
      <c r="K15" s="90"/>
      <c r="L15" s="91"/>
      <c r="M15" s="1"/>
    </row>
    <row r="16" spans="1:13" ht="18" customHeight="1" x14ac:dyDescent="0.3">
      <c r="B16" s="85" t="s">
        <v>62</v>
      </c>
      <c r="C16" s="86"/>
      <c r="D16" s="86"/>
      <c r="E16" s="86"/>
      <c r="F16" s="86"/>
      <c r="G16" s="90">
        <v>1</v>
      </c>
      <c r="H16" s="90"/>
      <c r="I16" s="90"/>
      <c r="J16" s="90"/>
      <c r="K16" s="90"/>
      <c r="L16" s="91"/>
      <c r="M16" s="1"/>
    </row>
    <row r="17" spans="2:13" ht="18" customHeight="1" x14ac:dyDescent="0.3">
      <c r="B17" s="85" t="s">
        <v>63</v>
      </c>
      <c r="C17" s="86"/>
      <c r="D17" s="86"/>
      <c r="E17" s="86"/>
      <c r="F17" s="86"/>
      <c r="G17" s="90">
        <v>8760</v>
      </c>
      <c r="H17" s="90"/>
      <c r="I17" s="90"/>
      <c r="J17" s="90"/>
      <c r="K17" s="90"/>
      <c r="L17" s="91"/>
      <c r="M17" s="1"/>
    </row>
    <row r="18" spans="2:13" ht="18" customHeight="1" x14ac:dyDescent="0.3">
      <c r="B18" s="85" t="s">
        <v>64</v>
      </c>
      <c r="C18" s="86"/>
      <c r="D18" s="86"/>
      <c r="E18" s="86"/>
      <c r="F18" s="86"/>
      <c r="G18" s="100">
        <v>26</v>
      </c>
      <c r="H18" s="100"/>
      <c r="I18" s="100"/>
      <c r="J18" s="100"/>
      <c r="K18" s="100"/>
      <c r="L18" s="101"/>
      <c r="M18" s="1"/>
    </row>
    <row r="19" spans="2:13" ht="18" customHeight="1" x14ac:dyDescent="0.3">
      <c r="B19" s="85" t="s">
        <v>65</v>
      </c>
      <c r="C19" s="86"/>
      <c r="D19" s="86"/>
      <c r="E19" s="86"/>
      <c r="F19" s="86"/>
      <c r="G19" s="98" t="s">
        <v>193</v>
      </c>
      <c r="H19" s="98"/>
      <c r="I19" s="98"/>
      <c r="J19" s="98"/>
      <c r="K19" s="98"/>
      <c r="L19" s="99"/>
      <c r="M19" s="1"/>
    </row>
    <row r="20" spans="2:13" ht="18" customHeight="1" x14ac:dyDescent="0.3">
      <c r="B20" s="85" t="s">
        <v>66</v>
      </c>
      <c r="C20" s="86"/>
      <c r="D20" s="86"/>
      <c r="E20" s="86"/>
      <c r="F20" s="86"/>
      <c r="G20" s="90" t="s">
        <v>67</v>
      </c>
      <c r="H20" s="90"/>
      <c r="I20" s="90"/>
      <c r="J20" s="90"/>
      <c r="K20" s="90"/>
      <c r="L20" s="91"/>
      <c r="M20" s="1"/>
    </row>
    <row r="21" spans="2:13" ht="18" customHeight="1" x14ac:dyDescent="0.3">
      <c r="B21" s="85" t="s">
        <v>68</v>
      </c>
      <c r="C21" s="86"/>
      <c r="D21" s="86"/>
      <c r="E21" s="86"/>
      <c r="F21" s="86"/>
      <c r="G21" s="90" t="s">
        <v>69</v>
      </c>
      <c r="H21" s="90"/>
      <c r="I21" s="90"/>
      <c r="J21" s="90"/>
      <c r="K21" s="90"/>
      <c r="L21" s="91"/>
      <c r="M21" s="1"/>
    </row>
    <row r="22" spans="2:13" ht="18" customHeight="1" x14ac:dyDescent="0.3">
      <c r="B22" s="85" t="s">
        <v>70</v>
      </c>
      <c r="C22" s="86"/>
      <c r="D22" s="86"/>
      <c r="E22" s="86"/>
      <c r="F22" s="86"/>
      <c r="G22" s="90" t="s">
        <v>71</v>
      </c>
      <c r="H22" s="90"/>
      <c r="I22" s="90"/>
      <c r="J22" s="90"/>
      <c r="K22" s="90"/>
      <c r="L22" s="91"/>
      <c r="M22" s="1"/>
    </row>
    <row r="23" spans="2:13" ht="18" customHeight="1" thickBot="1" x14ac:dyDescent="0.35">
      <c r="B23" s="113" t="s">
        <v>72</v>
      </c>
      <c r="C23" s="114"/>
      <c r="D23" s="114"/>
      <c r="E23" s="114"/>
      <c r="F23" s="114"/>
      <c r="G23" s="120" t="s">
        <v>73</v>
      </c>
      <c r="H23" s="120"/>
      <c r="I23" s="120"/>
      <c r="J23" s="120"/>
      <c r="K23" s="120"/>
      <c r="L23" s="121"/>
      <c r="M23" s="1"/>
    </row>
    <row r="24" spans="2:13" ht="17.25" thickTop="1" x14ac:dyDescent="0.3">
      <c r="E24" s="1"/>
      <c r="F24" s="1"/>
      <c r="G24" s="1"/>
      <c r="H24" s="1"/>
      <c r="I24" s="1"/>
      <c r="J24" s="1"/>
      <c r="K24" s="1"/>
      <c r="L24" s="1"/>
      <c r="M24" s="1"/>
    </row>
    <row r="25" spans="2:13" ht="16.5" x14ac:dyDescent="0.3">
      <c r="E25" s="1"/>
      <c r="F25" s="1"/>
      <c r="G25" s="1"/>
      <c r="H25" s="1"/>
      <c r="I25" s="1"/>
      <c r="J25" s="1"/>
      <c r="K25" s="1"/>
      <c r="L25" s="1"/>
      <c r="M25" s="1"/>
    </row>
    <row r="26" spans="2:13" ht="16.5" x14ac:dyDescent="0.3">
      <c r="E26" s="1"/>
      <c r="F26" s="1"/>
      <c r="G26" s="1"/>
      <c r="H26" s="1"/>
      <c r="I26" s="1"/>
      <c r="J26" s="1"/>
      <c r="K26" s="1"/>
      <c r="L26" s="1"/>
      <c r="M26" s="1"/>
    </row>
    <row r="27" spans="2:13" ht="16.5" x14ac:dyDescent="0.3">
      <c r="E27" s="1"/>
      <c r="F27" s="1"/>
      <c r="G27" s="1"/>
      <c r="H27" s="1"/>
      <c r="I27" s="1"/>
      <c r="J27" s="1"/>
      <c r="K27" s="1"/>
      <c r="L27" s="1"/>
      <c r="M27" s="1"/>
    </row>
    <row r="28" spans="2:13" ht="16.5" x14ac:dyDescent="0.3">
      <c r="E28" s="1"/>
      <c r="F28" s="1"/>
      <c r="G28" s="1"/>
      <c r="H28" s="1"/>
      <c r="I28" s="1"/>
      <c r="J28" s="1"/>
      <c r="K28" s="1"/>
      <c r="L28" s="1"/>
      <c r="M28" s="1"/>
    </row>
    <row r="29" spans="2:13" ht="16.5" x14ac:dyDescent="0.3">
      <c r="E29" s="1"/>
      <c r="F29" s="1"/>
      <c r="G29" s="1"/>
      <c r="H29" s="1"/>
      <c r="I29" s="1"/>
      <c r="J29" s="1"/>
      <c r="K29" s="1"/>
      <c r="L29" s="1"/>
      <c r="M29" s="1"/>
    </row>
    <row r="30" spans="2:13" ht="16.5" x14ac:dyDescent="0.3">
      <c r="E30" s="1"/>
      <c r="F30" s="1"/>
      <c r="G30" s="1"/>
      <c r="H30" s="1"/>
      <c r="I30" s="1"/>
      <c r="J30" s="1"/>
      <c r="K30" s="1"/>
      <c r="L30" s="1"/>
      <c r="M30" s="1"/>
    </row>
    <row r="31" spans="2:13" ht="16.5" x14ac:dyDescent="0.3">
      <c r="E31" s="1"/>
      <c r="F31" s="1"/>
      <c r="G31" s="1"/>
      <c r="H31" s="1"/>
      <c r="J31" s="1"/>
      <c r="K31" s="1"/>
      <c r="L31" s="1"/>
      <c r="M31" s="1"/>
    </row>
    <row r="35" spans="2:12" ht="16.5" x14ac:dyDescent="0.3">
      <c r="I35" s="1"/>
    </row>
    <row r="36" spans="2:12" ht="30" customHeight="1" x14ac:dyDescent="0.25">
      <c r="C36" s="84" t="s">
        <v>199</v>
      </c>
      <c r="D36" s="84"/>
      <c r="E36" s="84"/>
      <c r="F36" s="84"/>
      <c r="G36" s="84"/>
      <c r="H36" s="84"/>
      <c r="I36" s="84"/>
      <c r="J36" s="84"/>
      <c r="K36" s="84"/>
      <c r="L36" s="84"/>
    </row>
    <row r="37" spans="2:12" ht="12.95" customHeight="1" x14ac:dyDescent="0.25"/>
    <row r="38" spans="2:12" ht="12.95" customHeight="1" x14ac:dyDescent="0.25"/>
    <row r="39" spans="2:12" ht="15.75" x14ac:dyDescent="0.25">
      <c r="B39" s="2" t="s">
        <v>74</v>
      </c>
    </row>
    <row r="40" spans="2:12" ht="5.0999999999999996" customHeight="1" thickBot="1" x14ac:dyDescent="0.3"/>
    <row r="41" spans="2:12" ht="16.5" thickTop="1" x14ac:dyDescent="0.25">
      <c r="B41" s="115" t="s">
        <v>75</v>
      </c>
      <c r="C41" s="116"/>
      <c r="D41" s="116"/>
      <c r="E41" s="116"/>
      <c r="F41" s="117"/>
      <c r="G41" s="118" t="s">
        <v>76</v>
      </c>
      <c r="H41" s="117"/>
      <c r="I41" s="118" t="s">
        <v>77</v>
      </c>
      <c r="J41" s="116"/>
      <c r="K41" s="119"/>
    </row>
    <row r="42" spans="2:12" ht="15.75" x14ac:dyDescent="0.25">
      <c r="B42" s="102" t="s">
        <v>78</v>
      </c>
      <c r="C42" s="103"/>
      <c r="D42" s="103"/>
      <c r="E42" s="103"/>
      <c r="F42" s="103"/>
      <c r="G42" s="103" t="s">
        <v>79</v>
      </c>
      <c r="H42" s="103"/>
      <c r="I42" s="104">
        <v>2250963</v>
      </c>
      <c r="J42" s="105"/>
      <c r="K42" s="106"/>
    </row>
    <row r="43" spans="2:12" ht="16.5" thickBot="1" x14ac:dyDescent="0.3">
      <c r="B43" s="107" t="s">
        <v>80</v>
      </c>
      <c r="C43" s="108"/>
      <c r="D43" s="108"/>
      <c r="E43" s="108"/>
      <c r="F43" s="109"/>
      <c r="G43" s="110" t="s">
        <v>81</v>
      </c>
      <c r="H43" s="110"/>
      <c r="I43" s="111">
        <v>8325080</v>
      </c>
      <c r="J43" s="111"/>
      <c r="K43" s="112"/>
    </row>
    <row r="44" spans="2:12" ht="14.1" customHeight="1" thickTop="1" x14ac:dyDescent="0.25"/>
    <row r="45" spans="2:12" ht="15.75" x14ac:dyDescent="0.25">
      <c r="B45" s="2" t="s">
        <v>82</v>
      </c>
    </row>
    <row r="46" spans="2:12" ht="5.0999999999999996" customHeight="1" thickBot="1" x14ac:dyDescent="0.3"/>
    <row r="47" spans="2:12" ht="16.5" thickTop="1" x14ac:dyDescent="0.25">
      <c r="B47" s="122" t="s">
        <v>83</v>
      </c>
      <c r="C47" s="123"/>
      <c r="D47" s="123" t="s">
        <v>76</v>
      </c>
      <c r="E47" s="123"/>
      <c r="F47" s="123" t="s">
        <v>84</v>
      </c>
      <c r="G47" s="123"/>
      <c r="H47" s="123"/>
      <c r="I47" s="118" t="s">
        <v>85</v>
      </c>
      <c r="J47" s="116"/>
      <c r="K47" s="119"/>
    </row>
    <row r="48" spans="2:12" ht="16.5" thickBot="1" x14ac:dyDescent="0.3">
      <c r="B48" s="130" t="s">
        <v>86</v>
      </c>
      <c r="C48" s="110"/>
      <c r="D48" s="131" t="s">
        <v>87</v>
      </c>
      <c r="E48" s="132"/>
      <c r="F48" s="110" t="s">
        <v>161</v>
      </c>
      <c r="G48" s="110"/>
      <c r="H48" s="110"/>
      <c r="I48" s="111">
        <v>1884095</v>
      </c>
      <c r="J48" s="111"/>
      <c r="K48" s="112"/>
    </row>
    <row r="49" spans="1:11" ht="14.1" customHeight="1" thickTop="1" x14ac:dyDescent="0.25"/>
    <row r="50" spans="1:11" ht="14.1" customHeight="1" x14ac:dyDescent="0.25"/>
    <row r="51" spans="1:11" ht="15.75" x14ac:dyDescent="0.25">
      <c r="B51" s="3" t="s">
        <v>88</v>
      </c>
    </row>
    <row r="52" spans="1:11" ht="5.0999999999999996" customHeight="1" thickBot="1" x14ac:dyDescent="0.3"/>
    <row r="53" spans="1:11" ht="16.5" thickTop="1" x14ac:dyDescent="0.25">
      <c r="B53" s="122" t="s">
        <v>89</v>
      </c>
      <c r="C53" s="123"/>
      <c r="D53" s="123"/>
      <c r="E53" s="123"/>
      <c r="F53" s="123"/>
      <c r="G53" s="123" t="s">
        <v>76</v>
      </c>
      <c r="H53" s="123"/>
      <c r="I53" s="123" t="s">
        <v>90</v>
      </c>
      <c r="J53" s="123"/>
      <c r="K53" s="124"/>
    </row>
    <row r="54" spans="1:11" ht="15.75" x14ac:dyDescent="0.25">
      <c r="B54" s="125" t="s">
        <v>91</v>
      </c>
      <c r="C54" s="126"/>
      <c r="D54" s="126"/>
      <c r="E54" s="126"/>
      <c r="F54" s="127"/>
      <c r="G54" s="103" t="s">
        <v>92</v>
      </c>
      <c r="H54" s="103"/>
      <c r="I54" s="128">
        <v>563</v>
      </c>
      <c r="J54" s="128"/>
      <c r="K54" s="129"/>
    </row>
    <row r="55" spans="1:11" ht="15.75" x14ac:dyDescent="0.25">
      <c r="B55" s="125" t="s">
        <v>93</v>
      </c>
      <c r="C55" s="126"/>
      <c r="D55" s="126"/>
      <c r="E55" s="126"/>
      <c r="F55" s="127"/>
      <c r="G55" s="103" t="s">
        <v>94</v>
      </c>
      <c r="H55" s="103"/>
      <c r="I55" s="128">
        <v>438697</v>
      </c>
      <c r="J55" s="128"/>
      <c r="K55" s="129"/>
    </row>
    <row r="56" spans="1:11" ht="16.5" thickBot="1" x14ac:dyDescent="0.3">
      <c r="B56" s="107" t="s">
        <v>95</v>
      </c>
      <c r="C56" s="108"/>
      <c r="D56" s="108"/>
      <c r="E56" s="108"/>
      <c r="F56" s="109"/>
      <c r="G56" s="110" t="s">
        <v>96</v>
      </c>
      <c r="H56" s="110"/>
      <c r="I56" s="111">
        <v>553049</v>
      </c>
      <c r="J56" s="111"/>
      <c r="K56" s="112"/>
    </row>
    <row r="57" spans="1:11" ht="14.45" customHeight="1" thickTop="1" x14ac:dyDescent="0.25"/>
    <row r="58" spans="1:11" ht="15.75" x14ac:dyDescent="0.25">
      <c r="A58" s="4"/>
      <c r="B58" s="2" t="s">
        <v>97</v>
      </c>
      <c r="C58" s="4"/>
      <c r="D58" s="4"/>
      <c r="E58" s="4"/>
      <c r="F58" s="4"/>
      <c r="G58" s="4"/>
      <c r="H58" s="4"/>
      <c r="I58" s="4"/>
      <c r="J58" s="4"/>
      <c r="K58" s="4"/>
    </row>
    <row r="59" spans="1:11" ht="5.0999999999999996" customHeight="1" thickBo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6.5" thickTop="1" x14ac:dyDescent="0.25">
      <c r="A60" s="4"/>
      <c r="B60" s="133" t="s">
        <v>98</v>
      </c>
      <c r="C60" s="134"/>
      <c r="D60" s="134"/>
      <c r="E60" s="134"/>
      <c r="F60" s="134"/>
      <c r="G60" s="5" t="s">
        <v>99</v>
      </c>
      <c r="H60" s="123" t="s">
        <v>100</v>
      </c>
      <c r="I60" s="123"/>
      <c r="J60" s="123" t="s">
        <v>101</v>
      </c>
      <c r="K60" s="124"/>
    </row>
    <row r="61" spans="1:11" ht="15.75" x14ac:dyDescent="0.25">
      <c r="A61" s="4"/>
      <c r="B61" s="135" t="s">
        <v>102</v>
      </c>
      <c r="C61" s="136"/>
      <c r="D61" s="136"/>
      <c r="E61" s="136"/>
      <c r="F61" s="136"/>
      <c r="G61" s="6" t="s">
        <v>24</v>
      </c>
      <c r="H61" s="137" t="s">
        <v>24</v>
      </c>
      <c r="I61" s="127"/>
      <c r="J61" s="137" t="s">
        <v>24</v>
      </c>
      <c r="K61" s="138"/>
    </row>
    <row r="62" spans="1:11" ht="15.75" x14ac:dyDescent="0.25">
      <c r="A62" s="4"/>
      <c r="B62" s="135" t="s">
        <v>103</v>
      </c>
      <c r="C62" s="136"/>
      <c r="D62" s="136"/>
      <c r="E62" s="136"/>
      <c r="F62" s="136"/>
      <c r="G62" s="6" t="s">
        <v>24</v>
      </c>
      <c r="H62" s="137" t="s">
        <v>24</v>
      </c>
      <c r="I62" s="127"/>
      <c r="J62" s="137" t="s">
        <v>24</v>
      </c>
      <c r="K62" s="138"/>
    </row>
    <row r="63" spans="1:11" ht="15.75" x14ac:dyDescent="0.25">
      <c r="A63" s="4"/>
      <c r="B63" s="135" t="s">
        <v>104</v>
      </c>
      <c r="C63" s="136"/>
      <c r="D63" s="136"/>
      <c r="E63" s="136"/>
      <c r="F63" s="136"/>
      <c r="G63" s="6" t="s">
        <v>24</v>
      </c>
      <c r="H63" s="137" t="s">
        <v>24</v>
      </c>
      <c r="I63" s="127"/>
      <c r="J63" s="137" t="s">
        <v>24</v>
      </c>
      <c r="K63" s="138"/>
    </row>
    <row r="64" spans="1:11" ht="15.75" x14ac:dyDescent="0.25">
      <c r="A64" s="4"/>
      <c r="B64" s="135" t="s">
        <v>105</v>
      </c>
      <c r="C64" s="136"/>
      <c r="D64" s="136"/>
      <c r="E64" s="136"/>
      <c r="F64" s="136"/>
      <c r="G64" s="6" t="s">
        <v>24</v>
      </c>
      <c r="H64" s="137" t="s">
        <v>24</v>
      </c>
      <c r="I64" s="127"/>
      <c r="J64" s="137" t="s">
        <v>24</v>
      </c>
      <c r="K64" s="138"/>
    </row>
    <row r="65" spans="1:13" ht="15.75" x14ac:dyDescent="0.25">
      <c r="A65" s="4"/>
      <c r="B65" s="139" t="s">
        <v>106</v>
      </c>
      <c r="C65" s="140"/>
      <c r="D65" s="140"/>
      <c r="E65" s="140"/>
      <c r="F65" s="141"/>
      <c r="G65" s="6" t="s">
        <v>24</v>
      </c>
      <c r="H65" s="137" t="s">
        <v>24</v>
      </c>
      <c r="I65" s="127"/>
      <c r="J65" s="137" t="s">
        <v>24</v>
      </c>
      <c r="K65" s="138"/>
    </row>
    <row r="66" spans="1:13" ht="15.75" x14ac:dyDescent="0.25">
      <c r="A66" s="4"/>
      <c r="B66" s="135" t="s">
        <v>107</v>
      </c>
      <c r="C66" s="136"/>
      <c r="D66" s="136"/>
      <c r="E66" s="136"/>
      <c r="F66" s="136"/>
      <c r="G66" s="6" t="s">
        <v>24</v>
      </c>
      <c r="H66" s="137" t="s">
        <v>24</v>
      </c>
      <c r="I66" s="127"/>
      <c r="J66" s="137" t="s">
        <v>24</v>
      </c>
      <c r="K66" s="138"/>
    </row>
    <row r="67" spans="1:13" ht="15.75" x14ac:dyDescent="0.25">
      <c r="A67" s="4"/>
      <c r="B67" s="135" t="s">
        <v>108</v>
      </c>
      <c r="C67" s="136"/>
      <c r="D67" s="136"/>
      <c r="E67" s="136"/>
      <c r="F67" s="136"/>
      <c r="G67" s="6" t="s">
        <v>24</v>
      </c>
      <c r="H67" s="137" t="s">
        <v>24</v>
      </c>
      <c r="I67" s="127"/>
      <c r="J67" s="137" t="s">
        <v>24</v>
      </c>
      <c r="K67" s="138"/>
    </row>
    <row r="68" spans="1:13" ht="15.75" x14ac:dyDescent="0.25">
      <c r="A68" s="4"/>
      <c r="B68" s="135" t="s">
        <v>109</v>
      </c>
      <c r="C68" s="136"/>
      <c r="D68" s="136"/>
      <c r="E68" s="136"/>
      <c r="F68" s="136"/>
      <c r="G68" s="6" t="s">
        <v>24</v>
      </c>
      <c r="H68" s="137" t="s">
        <v>24</v>
      </c>
      <c r="I68" s="127"/>
      <c r="J68" s="137" t="s">
        <v>24</v>
      </c>
      <c r="K68" s="138"/>
    </row>
    <row r="69" spans="1:13" ht="16.5" thickBot="1" x14ac:dyDescent="0.3">
      <c r="A69" s="4"/>
      <c r="B69" s="142" t="s">
        <v>110</v>
      </c>
      <c r="C69" s="143"/>
      <c r="D69" s="143"/>
      <c r="E69" s="143"/>
      <c r="F69" s="143"/>
      <c r="G69" s="7" t="s">
        <v>24</v>
      </c>
      <c r="H69" s="144" t="s">
        <v>24</v>
      </c>
      <c r="I69" s="109"/>
      <c r="J69" s="144" t="s">
        <v>24</v>
      </c>
      <c r="K69" s="145"/>
    </row>
    <row r="70" spans="1:13" ht="15" customHeight="1" thickTop="1" x14ac:dyDescent="0.25"/>
    <row r="71" spans="1:13" ht="15" customHeight="1" x14ac:dyDescent="0.25"/>
    <row r="72" spans="1:13" ht="15" customHeight="1" x14ac:dyDescent="0.25"/>
    <row r="73" spans="1:13" ht="15" customHeight="1" x14ac:dyDescent="0.25"/>
    <row r="74" spans="1:13" ht="30" customHeight="1" x14ac:dyDescent="0.25">
      <c r="C74" s="84" t="s">
        <v>199</v>
      </c>
      <c r="D74" s="84"/>
      <c r="E74" s="84"/>
      <c r="F74" s="84"/>
      <c r="G74" s="84"/>
      <c r="H74" s="84"/>
      <c r="I74" s="84"/>
      <c r="J74" s="84"/>
      <c r="K74" s="84"/>
      <c r="L74" s="84"/>
    </row>
    <row r="75" spans="1:13" ht="12.95" customHeight="1" x14ac:dyDescent="0.25"/>
    <row r="76" spans="1:13" ht="12.95" customHeight="1" x14ac:dyDescent="0.25"/>
    <row r="77" spans="1:13" ht="15.75" x14ac:dyDescent="0.25">
      <c r="A77" s="4"/>
      <c r="B77" s="2" t="s">
        <v>111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6.95" customHeight="1" thickBo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6.5" thickTop="1" x14ac:dyDescent="0.25">
      <c r="A79" s="4"/>
      <c r="B79" s="122"/>
      <c r="C79" s="123"/>
      <c r="D79" s="123"/>
      <c r="E79" s="123" t="s">
        <v>112</v>
      </c>
      <c r="F79" s="123"/>
      <c r="G79" s="123" t="s">
        <v>113</v>
      </c>
      <c r="H79" s="123"/>
      <c r="I79" s="123" t="s">
        <v>90</v>
      </c>
      <c r="J79" s="123"/>
      <c r="K79" s="124"/>
      <c r="L79" s="4"/>
      <c r="M79" s="4"/>
    </row>
    <row r="80" spans="1:13" ht="15.75" x14ac:dyDescent="0.25">
      <c r="A80" s="4"/>
      <c r="B80" s="102" t="s">
        <v>114</v>
      </c>
      <c r="C80" s="103"/>
      <c r="D80" s="103"/>
      <c r="E80" s="103" t="s">
        <v>115</v>
      </c>
      <c r="F80" s="103"/>
      <c r="G80" s="103" t="s">
        <v>94</v>
      </c>
      <c r="H80" s="103"/>
      <c r="I80" s="150">
        <v>28028</v>
      </c>
      <c r="J80" s="150"/>
      <c r="K80" s="151"/>
      <c r="L80" s="4"/>
      <c r="M80" s="4"/>
    </row>
    <row r="81" spans="1:13" ht="15.75" x14ac:dyDescent="0.25">
      <c r="A81" s="4"/>
      <c r="B81" s="102" t="s">
        <v>116</v>
      </c>
      <c r="C81" s="103"/>
      <c r="D81" s="103"/>
      <c r="E81" s="146" t="s">
        <v>24</v>
      </c>
      <c r="F81" s="103"/>
      <c r="G81" s="146" t="s">
        <v>24</v>
      </c>
      <c r="H81" s="103"/>
      <c r="I81" s="146" t="s">
        <v>24</v>
      </c>
      <c r="J81" s="103"/>
      <c r="K81" s="147"/>
      <c r="L81" s="4"/>
      <c r="M81" s="4"/>
    </row>
    <row r="82" spans="1:13" ht="16.5" thickBot="1" x14ac:dyDescent="0.3">
      <c r="A82" s="4"/>
      <c r="B82" s="130" t="s">
        <v>117</v>
      </c>
      <c r="C82" s="110"/>
      <c r="D82" s="110"/>
      <c r="E82" s="148" t="s">
        <v>24</v>
      </c>
      <c r="F82" s="110"/>
      <c r="G82" s="148" t="s">
        <v>24</v>
      </c>
      <c r="H82" s="110"/>
      <c r="I82" s="148" t="s">
        <v>24</v>
      </c>
      <c r="J82" s="110"/>
      <c r="K82" s="149"/>
      <c r="L82" s="4"/>
      <c r="M82" s="4"/>
    </row>
    <row r="83" spans="1:13" ht="15" customHeight="1" thickTop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 x14ac:dyDescent="0.25">
      <c r="A85" s="4"/>
      <c r="B85" s="242" t="s">
        <v>118</v>
      </c>
      <c r="C85" s="243"/>
      <c r="D85" s="4"/>
      <c r="E85" s="4"/>
      <c r="F85" s="4"/>
      <c r="G85" s="4"/>
      <c r="H85" s="4"/>
      <c r="I85" s="4"/>
      <c r="J85" s="4"/>
      <c r="K85" s="4"/>
      <c r="L85" s="4"/>
    </row>
    <row r="86" spans="1:13" ht="5.0999999999999996" customHeight="1" thickBo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3" ht="31.5" customHeight="1" x14ac:dyDescent="0.25">
      <c r="A87" s="4"/>
      <c r="B87" s="54" t="s">
        <v>119</v>
      </c>
      <c r="C87" s="156" t="s">
        <v>120</v>
      </c>
      <c r="D87" s="157"/>
      <c r="E87" s="83" t="s">
        <v>121</v>
      </c>
      <c r="F87" s="82" t="s">
        <v>122</v>
      </c>
      <c r="G87" s="162" t="s">
        <v>123</v>
      </c>
      <c r="H87" s="162"/>
      <c r="I87" s="81" t="s">
        <v>163</v>
      </c>
      <c r="J87" s="156" t="s">
        <v>162</v>
      </c>
      <c r="K87" s="157"/>
      <c r="L87" s="158" t="s">
        <v>124</v>
      </c>
      <c r="M87" s="159"/>
    </row>
    <row r="88" spans="1:13" ht="11.1" customHeight="1" x14ac:dyDescent="0.25">
      <c r="A88" s="4"/>
      <c r="B88" s="55">
        <v>0</v>
      </c>
      <c r="C88" s="163">
        <v>1</v>
      </c>
      <c r="D88" s="165"/>
      <c r="E88" s="15">
        <v>3</v>
      </c>
      <c r="F88" s="16">
        <v>4</v>
      </c>
      <c r="G88" s="166">
        <v>5</v>
      </c>
      <c r="H88" s="167"/>
      <c r="I88" s="17">
        <v>6</v>
      </c>
      <c r="J88" s="163">
        <v>7</v>
      </c>
      <c r="K88" s="165"/>
      <c r="L88" s="163">
        <v>8</v>
      </c>
      <c r="M88" s="164"/>
    </row>
    <row r="89" spans="1:13" ht="21" customHeight="1" x14ac:dyDescent="0.25">
      <c r="A89" s="4"/>
      <c r="B89" s="56">
        <v>1</v>
      </c>
      <c r="C89" s="160" t="s">
        <v>125</v>
      </c>
      <c r="D89" s="160"/>
      <c r="E89" s="154"/>
      <c r="F89" s="79" t="s">
        <v>126</v>
      </c>
      <c r="G89" s="154" t="s">
        <v>127</v>
      </c>
      <c r="H89" s="154"/>
      <c r="I89" s="78">
        <v>35</v>
      </c>
      <c r="J89" s="152" t="s">
        <v>216</v>
      </c>
      <c r="K89" s="153"/>
      <c r="L89" s="154" t="s">
        <v>128</v>
      </c>
      <c r="M89" s="155"/>
    </row>
    <row r="90" spans="1:13" ht="21" customHeight="1" x14ac:dyDescent="0.25">
      <c r="A90" s="4"/>
      <c r="B90" s="56">
        <v>2</v>
      </c>
      <c r="C90" s="160" t="s">
        <v>125</v>
      </c>
      <c r="D90" s="160"/>
      <c r="E90" s="154"/>
      <c r="F90" s="79" t="s">
        <v>126</v>
      </c>
      <c r="G90" s="154" t="s">
        <v>129</v>
      </c>
      <c r="H90" s="154"/>
      <c r="I90" s="78">
        <v>350</v>
      </c>
      <c r="J90" s="152" t="s">
        <v>217</v>
      </c>
      <c r="K90" s="153"/>
      <c r="L90" s="154" t="s">
        <v>128</v>
      </c>
      <c r="M90" s="155"/>
    </row>
    <row r="91" spans="1:13" ht="21" customHeight="1" x14ac:dyDescent="0.25">
      <c r="A91" s="4"/>
      <c r="B91" s="56">
        <v>3</v>
      </c>
      <c r="C91" s="160" t="s">
        <v>125</v>
      </c>
      <c r="D91" s="160"/>
      <c r="E91" s="154"/>
      <c r="F91" s="79" t="s">
        <v>126</v>
      </c>
      <c r="G91" s="154" t="s">
        <v>130</v>
      </c>
      <c r="H91" s="154"/>
      <c r="I91" s="78">
        <v>100</v>
      </c>
      <c r="J91" s="152" t="s">
        <v>218</v>
      </c>
      <c r="K91" s="153"/>
      <c r="L91" s="154" t="s">
        <v>128</v>
      </c>
      <c r="M91" s="155"/>
    </row>
    <row r="92" spans="1:13" ht="21" customHeight="1" thickBot="1" x14ac:dyDescent="0.3">
      <c r="A92" s="4"/>
      <c r="B92" s="57">
        <v>4</v>
      </c>
      <c r="C92" s="201" t="s">
        <v>125</v>
      </c>
      <c r="D92" s="201"/>
      <c r="E92" s="161"/>
      <c r="F92" s="80" t="s">
        <v>126</v>
      </c>
      <c r="G92" s="161" t="s">
        <v>131</v>
      </c>
      <c r="H92" s="161"/>
      <c r="I92" s="58">
        <v>5</v>
      </c>
      <c r="J92" s="186" t="s">
        <v>219</v>
      </c>
      <c r="K92" s="198"/>
      <c r="L92" s="161" t="s">
        <v>128</v>
      </c>
      <c r="M92" s="202"/>
    </row>
    <row r="93" spans="1:13" ht="9.75" customHeight="1" x14ac:dyDescent="0.25">
      <c r="A93" s="4"/>
      <c r="B93" s="22"/>
      <c r="C93" s="23"/>
      <c r="D93" s="23"/>
      <c r="E93" s="22"/>
      <c r="F93" s="24"/>
      <c r="G93" s="22"/>
      <c r="H93" s="25"/>
      <c r="I93" s="22"/>
      <c r="J93" s="20"/>
      <c r="K93" s="22"/>
      <c r="L93" s="22"/>
      <c r="M93" s="20"/>
    </row>
    <row r="94" spans="1:13" ht="71.25" customHeight="1" x14ac:dyDescent="0.25">
      <c r="A94" s="4"/>
      <c r="B94" s="203" t="s">
        <v>160</v>
      </c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</row>
    <row r="95" spans="1:13" ht="15" customHeight="1" x14ac:dyDescent="0.25">
      <c r="A95" s="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 customHeight="1" x14ac:dyDescent="0.25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 customHeight="1" x14ac:dyDescent="0.25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 customHeight="1" x14ac:dyDescent="0.25">
      <c r="A98" s="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 customHeight="1" x14ac:dyDescent="0.25">
      <c r="A99" s="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 customHeight="1" x14ac:dyDescent="0.25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 customHeight="1" x14ac:dyDescent="0.25">
      <c r="A101" s="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 customHeight="1" x14ac:dyDescent="0.25">
      <c r="A102" s="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 customHeight="1" x14ac:dyDescent="0.25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30" customHeight="1" x14ac:dyDescent="0.25">
      <c r="A104" s="4"/>
      <c r="B104" s="10"/>
      <c r="C104" s="84" t="s">
        <v>199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10"/>
    </row>
    <row r="105" spans="1:13" ht="12.95" customHeight="1" x14ac:dyDescent="0.25">
      <c r="A105" s="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3" ht="12.95" customHeight="1" x14ac:dyDescent="0.25">
      <c r="A106" s="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3" ht="15" customHeight="1" x14ac:dyDescent="0.25">
      <c r="A107" s="4"/>
      <c r="B107" s="11" t="s">
        <v>132</v>
      </c>
      <c r="C107" s="4"/>
      <c r="D107" s="10"/>
      <c r="E107" s="10"/>
      <c r="F107" s="10"/>
      <c r="G107" s="10"/>
      <c r="H107" s="4"/>
      <c r="I107" s="4"/>
      <c r="J107" s="4"/>
      <c r="K107" s="4"/>
      <c r="L107" s="4"/>
    </row>
    <row r="108" spans="1:13" ht="17.25" thickBot="1" x14ac:dyDescent="0.3">
      <c r="A108" s="4"/>
      <c r="B108" s="4"/>
      <c r="C108" s="4"/>
      <c r="D108" s="10"/>
      <c r="E108" s="10"/>
      <c r="F108" s="10"/>
      <c r="G108" s="10"/>
      <c r="H108" s="4"/>
      <c r="I108" s="4"/>
      <c r="J108" s="4"/>
      <c r="K108" s="4"/>
      <c r="L108" s="4"/>
    </row>
    <row r="109" spans="1:13" ht="39.75" customHeight="1" thickTop="1" x14ac:dyDescent="0.25">
      <c r="A109" s="4"/>
      <c r="B109" s="204" t="s">
        <v>133</v>
      </c>
      <c r="C109" s="205"/>
      <c r="D109" s="207" t="s">
        <v>134</v>
      </c>
      <c r="E109" s="208"/>
      <c r="F109" s="211" t="s">
        <v>135</v>
      </c>
      <c r="G109" s="213" t="s">
        <v>136</v>
      </c>
      <c r="H109" s="205"/>
      <c r="I109" s="199" t="s">
        <v>170</v>
      </c>
      <c r="J109" s="213" t="s">
        <v>137</v>
      </c>
      <c r="K109" s="230"/>
      <c r="L109" s="230"/>
      <c r="M109" s="231"/>
    </row>
    <row r="110" spans="1:13" ht="14.25" customHeight="1" x14ac:dyDescent="0.25">
      <c r="A110" s="4"/>
      <c r="B110" s="206"/>
      <c r="C110" s="193"/>
      <c r="D110" s="209"/>
      <c r="E110" s="210"/>
      <c r="F110" s="212"/>
      <c r="G110" s="192"/>
      <c r="H110" s="193"/>
      <c r="I110" s="200"/>
      <c r="J110" s="192"/>
      <c r="K110" s="226"/>
      <c r="L110" s="226"/>
      <c r="M110" s="232"/>
    </row>
    <row r="111" spans="1:13" ht="11.1" customHeight="1" x14ac:dyDescent="0.25">
      <c r="A111" s="4"/>
      <c r="B111" s="168">
        <v>1</v>
      </c>
      <c r="C111" s="169"/>
      <c r="D111" s="169">
        <v>2</v>
      </c>
      <c r="E111" s="169"/>
      <c r="F111" s="14">
        <v>3</v>
      </c>
      <c r="G111" s="169">
        <v>4</v>
      </c>
      <c r="H111" s="169"/>
      <c r="I111" s="14">
        <v>5</v>
      </c>
      <c r="J111" s="219">
        <v>6</v>
      </c>
      <c r="K111" s="220"/>
      <c r="L111" s="220"/>
      <c r="M111" s="221"/>
    </row>
    <row r="112" spans="1:13" ht="20.100000000000001" customHeight="1" x14ac:dyDescent="0.25">
      <c r="A112" s="12"/>
      <c r="B112" s="170" t="s">
        <v>166</v>
      </c>
      <c r="C112" s="171"/>
      <c r="D112" s="176" t="s">
        <v>164</v>
      </c>
      <c r="E112" s="176"/>
      <c r="F112" s="176" t="s">
        <v>165</v>
      </c>
      <c r="G112" s="178" t="s">
        <v>147</v>
      </c>
      <c r="H112" s="127"/>
      <c r="I112" s="8" t="s">
        <v>171</v>
      </c>
      <c r="J112" s="152" t="s">
        <v>200</v>
      </c>
      <c r="K112" s="194"/>
      <c r="L112" s="194"/>
      <c r="M112" s="222"/>
    </row>
    <row r="113" spans="1:13" ht="20.100000000000001" customHeight="1" x14ac:dyDescent="0.25">
      <c r="A113" s="12"/>
      <c r="B113" s="172"/>
      <c r="C113" s="173"/>
      <c r="D113" s="176"/>
      <c r="E113" s="176"/>
      <c r="F113" s="176"/>
      <c r="G113" s="178" t="s">
        <v>152</v>
      </c>
      <c r="H113" s="127"/>
      <c r="I113" s="8">
        <v>60</v>
      </c>
      <c r="J113" s="152" t="s">
        <v>201</v>
      </c>
      <c r="K113" s="194"/>
      <c r="L113" s="194"/>
      <c r="M113" s="222"/>
    </row>
    <row r="114" spans="1:13" ht="20.100000000000001" customHeight="1" x14ac:dyDescent="0.25">
      <c r="A114" s="12"/>
      <c r="B114" s="172"/>
      <c r="C114" s="173"/>
      <c r="D114" s="176"/>
      <c r="E114" s="176"/>
      <c r="F114" s="176"/>
      <c r="G114" s="178" t="s">
        <v>148</v>
      </c>
      <c r="H114" s="127"/>
      <c r="I114" s="8">
        <v>125</v>
      </c>
      <c r="J114" s="152" t="s">
        <v>202</v>
      </c>
      <c r="K114" s="194"/>
      <c r="L114" s="194"/>
      <c r="M114" s="222"/>
    </row>
    <row r="115" spans="1:13" ht="20.100000000000001" customHeight="1" x14ac:dyDescent="0.25">
      <c r="A115" s="12"/>
      <c r="B115" s="172"/>
      <c r="C115" s="173"/>
      <c r="D115" s="176"/>
      <c r="E115" s="176"/>
      <c r="F115" s="176"/>
      <c r="G115" s="178" t="s">
        <v>150</v>
      </c>
      <c r="H115" s="127"/>
      <c r="I115" s="8">
        <v>25</v>
      </c>
      <c r="J115" s="152" t="s">
        <v>208</v>
      </c>
      <c r="K115" s="194"/>
      <c r="L115" s="194"/>
      <c r="M115" s="222"/>
    </row>
    <row r="116" spans="1:13" ht="20.100000000000001" customHeight="1" x14ac:dyDescent="0.25">
      <c r="A116" s="12"/>
      <c r="B116" s="172"/>
      <c r="C116" s="173"/>
      <c r="D116" s="176"/>
      <c r="E116" s="176"/>
      <c r="F116" s="176"/>
      <c r="G116" s="178" t="s">
        <v>167</v>
      </c>
      <c r="H116" s="127"/>
      <c r="I116" s="8">
        <v>3</v>
      </c>
      <c r="J116" s="152" t="s">
        <v>203</v>
      </c>
      <c r="K116" s="194"/>
      <c r="L116" s="194"/>
      <c r="M116" s="222"/>
    </row>
    <row r="117" spans="1:13" ht="20.100000000000001" customHeight="1" x14ac:dyDescent="0.25">
      <c r="A117" s="12"/>
      <c r="B117" s="172"/>
      <c r="C117" s="173"/>
      <c r="D117" s="176"/>
      <c r="E117" s="176"/>
      <c r="F117" s="176"/>
      <c r="G117" s="178" t="s">
        <v>138</v>
      </c>
      <c r="H117" s="127"/>
      <c r="I117" s="8">
        <v>15</v>
      </c>
      <c r="J117" s="152" t="s">
        <v>204</v>
      </c>
      <c r="K117" s="194"/>
      <c r="L117" s="194"/>
      <c r="M117" s="222"/>
    </row>
    <row r="118" spans="1:13" ht="31.5" customHeight="1" x14ac:dyDescent="0.25">
      <c r="A118" s="12"/>
      <c r="B118" s="172"/>
      <c r="C118" s="173"/>
      <c r="D118" s="176"/>
      <c r="E118" s="176"/>
      <c r="F118" s="176"/>
      <c r="G118" s="179" t="s">
        <v>168</v>
      </c>
      <c r="H118" s="180"/>
      <c r="I118" s="8">
        <v>20</v>
      </c>
      <c r="J118" s="152" t="s">
        <v>205</v>
      </c>
      <c r="K118" s="194"/>
      <c r="L118" s="194"/>
      <c r="M118" s="222"/>
    </row>
    <row r="119" spans="1:13" ht="20.100000000000001" customHeight="1" x14ac:dyDescent="0.25">
      <c r="A119" s="12"/>
      <c r="B119" s="172"/>
      <c r="C119" s="173"/>
      <c r="D119" s="176"/>
      <c r="E119" s="176"/>
      <c r="F119" s="176"/>
      <c r="G119" s="179" t="s">
        <v>154</v>
      </c>
      <c r="H119" s="180"/>
      <c r="I119" s="8">
        <v>2</v>
      </c>
      <c r="J119" s="152" t="s">
        <v>206</v>
      </c>
      <c r="K119" s="194"/>
      <c r="L119" s="194"/>
      <c r="M119" s="222"/>
    </row>
    <row r="120" spans="1:13" ht="20.100000000000001" customHeight="1" thickBot="1" x14ac:dyDescent="0.3">
      <c r="A120" s="12"/>
      <c r="B120" s="174"/>
      <c r="C120" s="175"/>
      <c r="D120" s="177"/>
      <c r="E120" s="177"/>
      <c r="F120" s="177"/>
      <c r="G120" s="181" t="s">
        <v>169</v>
      </c>
      <c r="H120" s="182"/>
      <c r="I120" s="9">
        <v>2000</v>
      </c>
      <c r="J120" s="227" t="s">
        <v>207</v>
      </c>
      <c r="K120" s="228"/>
      <c r="L120" s="228"/>
      <c r="M120" s="229"/>
    </row>
    <row r="121" spans="1:13" ht="15" customHeight="1" thickTop="1" x14ac:dyDescent="0.25"/>
    <row r="122" spans="1:13" ht="15" customHeight="1" x14ac:dyDescent="0.25"/>
    <row r="123" spans="1:13" ht="15" customHeight="1" x14ac:dyDescent="0.25">
      <c r="A123" s="4"/>
      <c r="B123" s="2" t="s">
        <v>139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3" ht="6.95" customHeight="1" thickBo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3" ht="33.75" customHeight="1" x14ac:dyDescent="0.25">
      <c r="A125" s="4"/>
      <c r="B125" s="223" t="s">
        <v>140</v>
      </c>
      <c r="C125" s="189"/>
      <c r="D125" s="188" t="s">
        <v>141</v>
      </c>
      <c r="E125" s="225"/>
      <c r="F125" s="189"/>
      <c r="G125" s="188" t="s">
        <v>142</v>
      </c>
      <c r="H125" s="189"/>
      <c r="I125" s="156" t="s">
        <v>143</v>
      </c>
      <c r="J125" s="190"/>
      <c r="K125" s="190"/>
      <c r="L125" s="191"/>
    </row>
    <row r="126" spans="1:13" ht="17.25" customHeight="1" x14ac:dyDescent="0.25">
      <c r="A126" s="4"/>
      <c r="B126" s="224"/>
      <c r="C126" s="193"/>
      <c r="D126" s="192"/>
      <c r="E126" s="226"/>
      <c r="F126" s="193"/>
      <c r="G126" s="192" t="s">
        <v>144</v>
      </c>
      <c r="H126" s="193"/>
      <c r="I126" s="154" t="s">
        <v>145</v>
      </c>
      <c r="J126" s="154"/>
      <c r="K126" s="194" t="s">
        <v>146</v>
      </c>
      <c r="L126" s="185"/>
    </row>
    <row r="127" spans="1:13" ht="11.1" customHeight="1" x14ac:dyDescent="0.25">
      <c r="A127" s="4"/>
      <c r="B127" s="197">
        <v>1</v>
      </c>
      <c r="C127" s="169"/>
      <c r="D127" s="169">
        <v>2</v>
      </c>
      <c r="E127" s="169"/>
      <c r="F127" s="169"/>
      <c r="G127" s="195">
        <v>3</v>
      </c>
      <c r="H127" s="195"/>
      <c r="I127" s="196">
        <v>4</v>
      </c>
      <c r="J127" s="196"/>
      <c r="K127" s="214">
        <v>5</v>
      </c>
      <c r="L127" s="215"/>
    </row>
    <row r="128" spans="1:13" ht="18.95" customHeight="1" x14ac:dyDescent="0.25">
      <c r="A128" s="4"/>
      <c r="B128" s="216" t="s">
        <v>172</v>
      </c>
      <c r="C128" s="176"/>
      <c r="D128" s="103" t="s">
        <v>147</v>
      </c>
      <c r="E128" s="103"/>
      <c r="F128" s="103"/>
      <c r="G128" s="103" t="s">
        <v>173</v>
      </c>
      <c r="H128" s="178"/>
      <c r="I128" s="152" t="s">
        <v>194</v>
      </c>
      <c r="J128" s="153"/>
      <c r="K128" s="152" t="s">
        <v>194</v>
      </c>
      <c r="L128" s="185"/>
    </row>
    <row r="129" spans="1:14" ht="18.95" customHeight="1" x14ac:dyDescent="0.25">
      <c r="A129" s="4"/>
      <c r="B129" s="216"/>
      <c r="C129" s="176"/>
      <c r="D129" s="103" t="s">
        <v>148</v>
      </c>
      <c r="E129" s="103"/>
      <c r="F129" s="103"/>
      <c r="G129" s="103" t="s">
        <v>149</v>
      </c>
      <c r="H129" s="178"/>
      <c r="I129" s="152">
        <v>17</v>
      </c>
      <c r="J129" s="153"/>
      <c r="K129" s="152">
        <v>17</v>
      </c>
      <c r="L129" s="185"/>
    </row>
    <row r="130" spans="1:14" ht="18.95" customHeight="1" x14ac:dyDescent="0.25">
      <c r="A130" s="4"/>
      <c r="B130" s="216"/>
      <c r="C130" s="176"/>
      <c r="D130" s="103" t="s">
        <v>150</v>
      </c>
      <c r="E130" s="103"/>
      <c r="F130" s="103"/>
      <c r="G130" s="103" t="s">
        <v>151</v>
      </c>
      <c r="H130" s="178"/>
      <c r="I130" s="152" t="s">
        <v>209</v>
      </c>
      <c r="J130" s="153"/>
      <c r="K130" s="152" t="s">
        <v>209</v>
      </c>
      <c r="L130" s="185"/>
    </row>
    <row r="131" spans="1:14" ht="18.95" customHeight="1" x14ac:dyDescent="0.25">
      <c r="A131" s="4"/>
      <c r="B131" s="216"/>
      <c r="C131" s="176"/>
      <c r="D131" s="103" t="s">
        <v>153</v>
      </c>
      <c r="E131" s="103"/>
      <c r="F131" s="103"/>
      <c r="G131" s="103" t="s">
        <v>174</v>
      </c>
      <c r="H131" s="178"/>
      <c r="I131" s="152" t="s">
        <v>210</v>
      </c>
      <c r="J131" s="153"/>
      <c r="K131" s="152" t="s">
        <v>211</v>
      </c>
      <c r="L131" s="185"/>
    </row>
    <row r="132" spans="1:14" ht="18.95" customHeight="1" thickBot="1" x14ac:dyDescent="0.3">
      <c r="A132" s="4"/>
      <c r="B132" s="217"/>
      <c r="C132" s="218"/>
      <c r="D132" s="183" t="s">
        <v>154</v>
      </c>
      <c r="E132" s="183"/>
      <c r="F132" s="183"/>
      <c r="G132" s="183" t="s">
        <v>175</v>
      </c>
      <c r="H132" s="184"/>
      <c r="I132" s="186" t="s">
        <v>179</v>
      </c>
      <c r="J132" s="198"/>
      <c r="K132" s="186" t="s">
        <v>179</v>
      </c>
      <c r="L132" s="187"/>
    </row>
    <row r="133" spans="1:14" x14ac:dyDescent="0.25">
      <c r="J133" s="20"/>
      <c r="K133" s="20"/>
      <c r="L133" s="20"/>
      <c r="M133" s="20"/>
    </row>
    <row r="142" spans="1:14" x14ac:dyDescent="0.25">
      <c r="N142" s="21"/>
    </row>
  </sheetData>
  <mergeCells count="202">
    <mergeCell ref="B128:C132"/>
    <mergeCell ref="D128:F128"/>
    <mergeCell ref="G128:H128"/>
    <mergeCell ref="I128:J128"/>
    <mergeCell ref="J111:M111"/>
    <mergeCell ref="J112:M112"/>
    <mergeCell ref="B125:C126"/>
    <mergeCell ref="D125:F126"/>
    <mergeCell ref="J113:M113"/>
    <mergeCell ref="J114:M114"/>
    <mergeCell ref="J115:M115"/>
    <mergeCell ref="J116:M116"/>
    <mergeCell ref="J117:M117"/>
    <mergeCell ref="J118:M118"/>
    <mergeCell ref="J119:M119"/>
    <mergeCell ref="J120:M120"/>
    <mergeCell ref="I109:I110"/>
    <mergeCell ref="L90:M90"/>
    <mergeCell ref="C91:D91"/>
    <mergeCell ref="C92:D92"/>
    <mergeCell ref="J92:K92"/>
    <mergeCell ref="L92:M92"/>
    <mergeCell ref="B94:M94"/>
    <mergeCell ref="C104:L104"/>
    <mergeCell ref="B109:C110"/>
    <mergeCell ref="D109:E110"/>
    <mergeCell ref="F109:F110"/>
    <mergeCell ref="G109:H110"/>
    <mergeCell ref="J109:M110"/>
    <mergeCell ref="G125:H125"/>
    <mergeCell ref="I125:L125"/>
    <mergeCell ref="G126:H126"/>
    <mergeCell ref="I126:J126"/>
    <mergeCell ref="K126:L126"/>
    <mergeCell ref="G127:H127"/>
    <mergeCell ref="I127:J127"/>
    <mergeCell ref="B127:C127"/>
    <mergeCell ref="D127:F127"/>
    <mergeCell ref="K127:L127"/>
    <mergeCell ref="D132:F132"/>
    <mergeCell ref="G132:H132"/>
    <mergeCell ref="G129:H129"/>
    <mergeCell ref="I129:J129"/>
    <mergeCell ref="D130:F130"/>
    <mergeCell ref="G130:H130"/>
    <mergeCell ref="K128:L128"/>
    <mergeCell ref="K129:L129"/>
    <mergeCell ref="I130:J130"/>
    <mergeCell ref="D131:F131"/>
    <mergeCell ref="D129:F129"/>
    <mergeCell ref="K130:L130"/>
    <mergeCell ref="K131:L131"/>
    <mergeCell ref="K132:L132"/>
    <mergeCell ref="I132:J132"/>
    <mergeCell ref="G131:H131"/>
    <mergeCell ref="I131:J131"/>
    <mergeCell ref="B111:C111"/>
    <mergeCell ref="D111:E111"/>
    <mergeCell ref="G111:H111"/>
    <mergeCell ref="B112:C120"/>
    <mergeCell ref="D112:E120"/>
    <mergeCell ref="F112:F120"/>
    <mergeCell ref="G112:H112"/>
    <mergeCell ref="G113:H113"/>
    <mergeCell ref="G114:H114"/>
    <mergeCell ref="G115:H115"/>
    <mergeCell ref="G118:H118"/>
    <mergeCell ref="G119:H119"/>
    <mergeCell ref="G116:H116"/>
    <mergeCell ref="G117:H117"/>
    <mergeCell ref="G120:H120"/>
    <mergeCell ref="J91:K91"/>
    <mergeCell ref="L91:M91"/>
    <mergeCell ref="C87:D87"/>
    <mergeCell ref="J87:K87"/>
    <mergeCell ref="L87:M87"/>
    <mergeCell ref="C89:D89"/>
    <mergeCell ref="E89:E92"/>
    <mergeCell ref="J89:K89"/>
    <mergeCell ref="L89:M89"/>
    <mergeCell ref="C90:D90"/>
    <mergeCell ref="G87:H87"/>
    <mergeCell ref="G89:H89"/>
    <mergeCell ref="G90:H90"/>
    <mergeCell ref="G91:H91"/>
    <mergeCell ref="G92:H92"/>
    <mergeCell ref="J90:K90"/>
    <mergeCell ref="L88:M88"/>
    <mergeCell ref="C88:D88"/>
    <mergeCell ref="G88:H88"/>
    <mergeCell ref="J88:K88"/>
    <mergeCell ref="B81:D81"/>
    <mergeCell ref="E81:F81"/>
    <mergeCell ref="G81:H81"/>
    <mergeCell ref="I81:K81"/>
    <mergeCell ref="B82:D82"/>
    <mergeCell ref="E82:F82"/>
    <mergeCell ref="G82:H82"/>
    <mergeCell ref="I82:K82"/>
    <mergeCell ref="C74:L74"/>
    <mergeCell ref="B79:D79"/>
    <mergeCell ref="E79:F79"/>
    <mergeCell ref="G79:H79"/>
    <mergeCell ref="I79:K79"/>
    <mergeCell ref="B80:D80"/>
    <mergeCell ref="E80:F80"/>
    <mergeCell ref="G80:H80"/>
    <mergeCell ref="I80:K80"/>
    <mergeCell ref="B68:F68"/>
    <mergeCell ref="H68:I68"/>
    <mergeCell ref="J68:K68"/>
    <mergeCell ref="B69:F69"/>
    <mergeCell ref="H69:I69"/>
    <mergeCell ref="J69:K69"/>
    <mergeCell ref="B66:F66"/>
    <mergeCell ref="H66:I66"/>
    <mergeCell ref="J66:K66"/>
    <mergeCell ref="B67:F67"/>
    <mergeCell ref="H67:I67"/>
    <mergeCell ref="J67:K67"/>
    <mergeCell ref="B64:F64"/>
    <mergeCell ref="H64:I64"/>
    <mergeCell ref="J64:K64"/>
    <mergeCell ref="B65:F65"/>
    <mergeCell ref="H65:I65"/>
    <mergeCell ref="J65:K65"/>
    <mergeCell ref="B62:F62"/>
    <mergeCell ref="H62:I62"/>
    <mergeCell ref="J62:K62"/>
    <mergeCell ref="B63:F63"/>
    <mergeCell ref="H63:I63"/>
    <mergeCell ref="J63:K63"/>
    <mergeCell ref="B60:F60"/>
    <mergeCell ref="H60:I60"/>
    <mergeCell ref="J60:K60"/>
    <mergeCell ref="B61:F61"/>
    <mergeCell ref="H61:I61"/>
    <mergeCell ref="J61:K61"/>
    <mergeCell ref="B55:F55"/>
    <mergeCell ref="G55:H55"/>
    <mergeCell ref="I55:K55"/>
    <mergeCell ref="B56:F56"/>
    <mergeCell ref="G56:H56"/>
    <mergeCell ref="I56:K56"/>
    <mergeCell ref="B53:F53"/>
    <mergeCell ref="G53:H53"/>
    <mergeCell ref="I53:K53"/>
    <mergeCell ref="B54:F54"/>
    <mergeCell ref="G54:H54"/>
    <mergeCell ref="I54:K54"/>
    <mergeCell ref="B47:C47"/>
    <mergeCell ref="D47:E47"/>
    <mergeCell ref="F47:H47"/>
    <mergeCell ref="I47:K47"/>
    <mergeCell ref="B48:C48"/>
    <mergeCell ref="D48:E48"/>
    <mergeCell ref="F48:H48"/>
    <mergeCell ref="I48:K48"/>
    <mergeCell ref="B42:F42"/>
    <mergeCell ref="G42:H42"/>
    <mergeCell ref="I42:K42"/>
    <mergeCell ref="B43:F43"/>
    <mergeCell ref="G43:H43"/>
    <mergeCell ref="I43:K43"/>
    <mergeCell ref="B22:F22"/>
    <mergeCell ref="B23:F23"/>
    <mergeCell ref="C36:L36"/>
    <mergeCell ref="B41:F41"/>
    <mergeCell ref="G41:H41"/>
    <mergeCell ref="I41:K41"/>
    <mergeCell ref="G22:L22"/>
    <mergeCell ref="G23:L23"/>
    <mergeCell ref="B19:F19"/>
    <mergeCell ref="B20:F20"/>
    <mergeCell ref="B21:F21"/>
    <mergeCell ref="G19:L19"/>
    <mergeCell ref="G20:L20"/>
    <mergeCell ref="G21:L21"/>
    <mergeCell ref="B16:F16"/>
    <mergeCell ref="B17:F17"/>
    <mergeCell ref="B18:F18"/>
    <mergeCell ref="G16:L16"/>
    <mergeCell ref="G17:L17"/>
    <mergeCell ref="G18:L18"/>
    <mergeCell ref="C4:L4"/>
    <mergeCell ref="B8:F8"/>
    <mergeCell ref="B9:F9"/>
    <mergeCell ref="B7:L7"/>
    <mergeCell ref="G8:L8"/>
    <mergeCell ref="G9:L9"/>
    <mergeCell ref="B13:F13"/>
    <mergeCell ref="B14:F14"/>
    <mergeCell ref="B15:F15"/>
    <mergeCell ref="G13:L13"/>
    <mergeCell ref="G14:L14"/>
    <mergeCell ref="G15:L15"/>
    <mergeCell ref="B10:F10"/>
    <mergeCell ref="B11:F11"/>
    <mergeCell ref="B12:F12"/>
    <mergeCell ref="J11:L11"/>
    <mergeCell ref="G12:L12"/>
    <mergeCell ref="G11:I11"/>
  </mergeCells>
  <hyperlinks>
    <hyperlink ref="G23" r:id="rId1" xr:uid="{00000000-0004-0000-0000-000000000000}"/>
  </hyperlinks>
  <pageMargins left="0.16" right="0.16" top="0.16" bottom="0.16" header="0.16" footer="0.16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5"/>
  <sheetViews>
    <sheetView tabSelected="1" topLeftCell="A337" zoomScale="120" zoomScaleNormal="120" workbookViewId="0">
      <selection activeCell="F345" sqref="F345"/>
    </sheetView>
  </sheetViews>
  <sheetFormatPr defaultRowHeight="15" x14ac:dyDescent="0.25"/>
  <cols>
    <col min="1" max="1" width="3" style="36" customWidth="1"/>
    <col min="2" max="2" width="19.5703125" style="36" customWidth="1"/>
    <col min="3" max="3" width="32" style="36" customWidth="1"/>
    <col min="4" max="4" width="9.7109375" style="36" customWidth="1"/>
    <col min="5" max="5" width="9.85546875" style="36" customWidth="1"/>
    <col min="6" max="6" width="8.28515625" style="36" customWidth="1"/>
    <col min="7" max="7" width="6.85546875" style="36" customWidth="1"/>
    <col min="8" max="8" width="8.28515625" style="36" customWidth="1"/>
    <col min="9" max="9" width="23" style="36" customWidth="1"/>
    <col min="10" max="10" width="6.42578125" style="36" customWidth="1"/>
    <col min="11" max="11" width="6.7109375" style="36" customWidth="1"/>
    <col min="12" max="12" width="29.7109375" style="36" customWidth="1"/>
    <col min="13" max="13" width="6.5703125" style="36" customWidth="1"/>
    <col min="14" max="16384" width="9.140625" style="36"/>
  </cols>
  <sheetData>
    <row r="1" spans="1:20" ht="18" customHeight="1" x14ac:dyDescent="0.25"/>
    <row r="2" spans="1:20" ht="18" customHeight="1" x14ac:dyDescent="0.25"/>
    <row r="3" spans="1:20" ht="31.5" customHeight="1" x14ac:dyDescent="0.25">
      <c r="C3" s="235" t="s">
        <v>212</v>
      </c>
      <c r="D3" s="235"/>
      <c r="E3" s="235"/>
      <c r="F3" s="235"/>
      <c r="G3" s="235"/>
      <c r="H3" s="235"/>
      <c r="I3" s="235"/>
      <c r="J3" s="235"/>
      <c r="K3" s="235"/>
      <c r="L3" s="235"/>
    </row>
    <row r="4" spans="1:20" ht="15" customHeight="1" x14ac:dyDescent="0.25">
      <c r="D4" s="75"/>
      <c r="E4" s="75"/>
      <c r="F4" s="75"/>
      <c r="G4" s="75"/>
      <c r="H4" s="75"/>
      <c r="I4" s="75"/>
      <c r="J4" s="75"/>
      <c r="K4" s="75"/>
    </row>
    <row r="5" spans="1:20" ht="15" customHeight="1" x14ac:dyDescent="0.25"/>
    <row r="6" spans="1:20" ht="29.25" customHeight="1" x14ac:dyDescent="0.25">
      <c r="B6" s="37" t="s">
        <v>0</v>
      </c>
      <c r="D6" s="37"/>
      <c r="E6" s="37"/>
      <c r="F6" s="37"/>
    </row>
    <row r="7" spans="1:20" ht="20.100000000000001" customHeight="1" thickBot="1" x14ac:dyDescent="0.3"/>
    <row r="8" spans="1:20" ht="35.25" customHeight="1" x14ac:dyDescent="0.25">
      <c r="A8" s="236" t="s">
        <v>1</v>
      </c>
      <c r="B8" s="238" t="s">
        <v>2</v>
      </c>
      <c r="C8" s="238" t="s">
        <v>3</v>
      </c>
      <c r="D8" s="240" t="s">
        <v>4</v>
      </c>
      <c r="E8" s="238" t="s">
        <v>8</v>
      </c>
      <c r="F8" s="238"/>
      <c r="G8" s="238" t="s">
        <v>7</v>
      </c>
      <c r="H8" s="238"/>
      <c r="I8" s="238"/>
      <c r="J8" s="238" t="s">
        <v>9</v>
      </c>
      <c r="K8" s="238"/>
      <c r="L8" s="238"/>
      <c r="M8" s="233" t="s">
        <v>10</v>
      </c>
    </row>
    <row r="9" spans="1:20" ht="60" customHeight="1" x14ac:dyDescent="0.25">
      <c r="A9" s="237"/>
      <c r="B9" s="239"/>
      <c r="C9" s="239"/>
      <c r="D9" s="241"/>
      <c r="E9" s="77" t="s">
        <v>20</v>
      </c>
      <c r="F9" s="76" t="s">
        <v>5</v>
      </c>
      <c r="G9" s="77" t="s">
        <v>6</v>
      </c>
      <c r="H9" s="76" t="s">
        <v>5</v>
      </c>
      <c r="I9" s="77" t="s">
        <v>23</v>
      </c>
      <c r="J9" s="77" t="s">
        <v>6</v>
      </c>
      <c r="K9" s="76" t="s">
        <v>5</v>
      </c>
      <c r="L9" s="77" t="s">
        <v>22</v>
      </c>
      <c r="M9" s="234"/>
    </row>
    <row r="10" spans="1:20" ht="24.95" customHeight="1" x14ac:dyDescent="0.25">
      <c r="A10" s="60">
        <v>1</v>
      </c>
      <c r="B10" s="38" t="s">
        <v>31</v>
      </c>
      <c r="C10" s="29" t="s">
        <v>11</v>
      </c>
      <c r="D10" s="29" t="s">
        <v>15</v>
      </c>
      <c r="E10" s="26">
        <v>0</v>
      </c>
      <c r="F10" s="26">
        <f>E10</f>
        <v>0</v>
      </c>
      <c r="G10" s="26">
        <v>0</v>
      </c>
      <c r="H10" s="26">
        <f>G10</f>
        <v>0</v>
      </c>
      <c r="I10" s="27" t="s">
        <v>24</v>
      </c>
      <c r="J10" s="26">
        <v>0</v>
      </c>
      <c r="K10" s="26">
        <f t="shared" ref="K10:K20" si="0">J10</f>
        <v>0</v>
      </c>
      <c r="L10" s="27" t="s">
        <v>24</v>
      </c>
      <c r="M10" s="61">
        <f>(880+F10)-H10-K10</f>
        <v>880</v>
      </c>
    </row>
    <row r="11" spans="1:20" ht="24.95" customHeight="1" x14ac:dyDescent="0.25">
      <c r="A11" s="60">
        <v>2</v>
      </c>
      <c r="B11" s="38" t="s">
        <v>31</v>
      </c>
      <c r="C11" s="29" t="s">
        <v>12</v>
      </c>
      <c r="D11" s="29" t="s">
        <v>16</v>
      </c>
      <c r="E11" s="26">
        <v>3.1139999999999999</v>
      </c>
      <c r="F11" s="26">
        <f>E11</f>
        <v>3.1139999999999999</v>
      </c>
      <c r="G11" s="28">
        <v>3.1139999999999999</v>
      </c>
      <c r="H11" s="26">
        <f>G11</f>
        <v>3.1139999999999999</v>
      </c>
      <c r="I11" s="29" t="s">
        <v>195</v>
      </c>
      <c r="J11" s="26">
        <v>0</v>
      </c>
      <c r="K11" s="26">
        <f t="shared" si="0"/>
        <v>0</v>
      </c>
      <c r="L11" s="27" t="s">
        <v>24</v>
      </c>
      <c r="M11" s="61">
        <f t="shared" ref="M11" si="1">F11-H11-K11</f>
        <v>0</v>
      </c>
    </row>
    <row r="12" spans="1:20" ht="24.95" customHeight="1" x14ac:dyDescent="0.25">
      <c r="A12" s="60">
        <v>3</v>
      </c>
      <c r="B12" s="39" t="s">
        <v>40</v>
      </c>
      <c r="C12" s="29" t="s">
        <v>13</v>
      </c>
      <c r="D12" s="29" t="s">
        <v>17</v>
      </c>
      <c r="E12" s="26">
        <v>0</v>
      </c>
      <c r="F12" s="26">
        <f t="shared" ref="F12:F15" si="2">E12</f>
        <v>0</v>
      </c>
      <c r="G12" s="30">
        <v>0</v>
      </c>
      <c r="H12" s="26">
        <f t="shared" ref="H12:H14" si="3">G12</f>
        <v>0</v>
      </c>
      <c r="I12" s="27" t="s">
        <v>24</v>
      </c>
      <c r="J12" s="26">
        <v>0</v>
      </c>
      <c r="K12" s="26">
        <f t="shared" si="0"/>
        <v>0</v>
      </c>
      <c r="L12" s="27" t="s">
        <v>24</v>
      </c>
      <c r="M12" s="61">
        <f t="shared" ref="M12:M15" si="4">F12-H12-K12</f>
        <v>0</v>
      </c>
    </row>
    <row r="13" spans="1:20" ht="24.95" customHeight="1" x14ac:dyDescent="0.25">
      <c r="A13" s="60">
        <v>4</v>
      </c>
      <c r="B13" s="39" t="s">
        <v>40</v>
      </c>
      <c r="C13" s="29" t="s">
        <v>25</v>
      </c>
      <c r="D13" s="29" t="s">
        <v>26</v>
      </c>
      <c r="E13" s="26">
        <v>0</v>
      </c>
      <c r="F13" s="26">
        <f t="shared" si="2"/>
        <v>0</v>
      </c>
      <c r="G13" s="30">
        <v>0</v>
      </c>
      <c r="H13" s="26">
        <f t="shared" si="3"/>
        <v>0</v>
      </c>
      <c r="I13" s="27" t="s">
        <v>24</v>
      </c>
      <c r="J13" s="26">
        <v>0</v>
      </c>
      <c r="K13" s="26">
        <f t="shared" si="0"/>
        <v>0</v>
      </c>
      <c r="L13" s="27" t="s">
        <v>24</v>
      </c>
      <c r="M13" s="61">
        <f t="shared" si="4"/>
        <v>0</v>
      </c>
    </row>
    <row r="14" spans="1:20" ht="24.95" customHeight="1" x14ac:dyDescent="0.25">
      <c r="A14" s="60">
        <v>5</v>
      </c>
      <c r="B14" s="38" t="s">
        <v>32</v>
      </c>
      <c r="C14" s="29" t="s">
        <v>27</v>
      </c>
      <c r="D14" s="29" t="s">
        <v>28</v>
      </c>
      <c r="E14" s="26">
        <v>0</v>
      </c>
      <c r="F14" s="26">
        <f t="shared" si="2"/>
        <v>0</v>
      </c>
      <c r="G14" s="26">
        <v>0</v>
      </c>
      <c r="H14" s="26">
        <f t="shared" si="3"/>
        <v>0</v>
      </c>
      <c r="I14" s="27" t="s">
        <v>24</v>
      </c>
      <c r="J14" s="26">
        <v>0</v>
      </c>
      <c r="K14" s="26">
        <f t="shared" si="0"/>
        <v>0</v>
      </c>
      <c r="L14" s="27" t="s">
        <v>24</v>
      </c>
      <c r="M14" s="61">
        <f t="shared" si="4"/>
        <v>0</v>
      </c>
    </row>
    <row r="15" spans="1:20" ht="28.5" customHeight="1" x14ac:dyDescent="0.25">
      <c r="A15" s="60">
        <v>6</v>
      </c>
      <c r="B15" s="38" t="s">
        <v>32</v>
      </c>
      <c r="C15" s="29" t="s">
        <v>29</v>
      </c>
      <c r="D15" s="40" t="s">
        <v>30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7" t="s">
        <v>24</v>
      </c>
      <c r="J15" s="26">
        <v>0</v>
      </c>
      <c r="K15" s="26">
        <f t="shared" si="0"/>
        <v>0</v>
      </c>
      <c r="L15" s="27" t="s">
        <v>24</v>
      </c>
      <c r="M15" s="61">
        <f t="shared" si="4"/>
        <v>0</v>
      </c>
    </row>
    <row r="16" spans="1:20" ht="30.75" customHeight="1" x14ac:dyDescent="0.25">
      <c r="A16" s="60">
        <v>8</v>
      </c>
      <c r="B16" s="38" t="s">
        <v>31</v>
      </c>
      <c r="C16" s="29" t="s">
        <v>176</v>
      </c>
      <c r="D16" s="59" t="s">
        <v>38</v>
      </c>
      <c r="E16" s="26">
        <v>0</v>
      </c>
      <c r="F16" s="26">
        <f t="shared" ref="F16" si="5">E16</f>
        <v>0</v>
      </c>
      <c r="G16" s="26">
        <v>0</v>
      </c>
      <c r="H16" s="26">
        <v>0</v>
      </c>
      <c r="I16" s="27" t="s">
        <v>24</v>
      </c>
      <c r="J16" s="26">
        <f>E16</f>
        <v>0</v>
      </c>
      <c r="K16" s="26">
        <f t="shared" ref="K16" si="6">J16</f>
        <v>0</v>
      </c>
      <c r="L16" s="27" t="s">
        <v>24</v>
      </c>
      <c r="M16" s="61">
        <f>F16-H16-K16+0.5</f>
        <v>0.5</v>
      </c>
      <c r="P16" s="41"/>
      <c r="T16" s="42"/>
    </row>
    <row r="17" spans="1:13" ht="24.95" customHeight="1" x14ac:dyDescent="0.25">
      <c r="A17" s="60">
        <v>9</v>
      </c>
      <c r="B17" s="38" t="s">
        <v>31</v>
      </c>
      <c r="C17" s="29" t="s">
        <v>35</v>
      </c>
      <c r="D17" s="29" t="s">
        <v>36</v>
      </c>
      <c r="E17" s="26">
        <v>0</v>
      </c>
      <c r="F17" s="26">
        <f t="shared" ref="F17" si="7">E17</f>
        <v>0</v>
      </c>
      <c r="G17" s="26">
        <v>0</v>
      </c>
      <c r="H17" s="26">
        <v>0</v>
      </c>
      <c r="I17" s="27" t="s">
        <v>24</v>
      </c>
      <c r="J17" s="26">
        <f>E17</f>
        <v>0</v>
      </c>
      <c r="K17" s="26">
        <f t="shared" ref="K17" si="8">J17</f>
        <v>0</v>
      </c>
      <c r="L17" s="27" t="s">
        <v>24</v>
      </c>
      <c r="M17" s="61">
        <f t="shared" ref="M17" si="9">F17-H17-K17</f>
        <v>0</v>
      </c>
    </row>
    <row r="18" spans="1:13" ht="37.5" customHeight="1" x14ac:dyDescent="0.25">
      <c r="A18" s="60">
        <v>10</v>
      </c>
      <c r="B18" s="38" t="s">
        <v>31</v>
      </c>
      <c r="C18" s="39" t="s">
        <v>33</v>
      </c>
      <c r="D18" s="29" t="s">
        <v>18</v>
      </c>
      <c r="E18" s="26">
        <v>5.0000000000000001E-3</v>
      </c>
      <c r="F18" s="26">
        <f>E18</f>
        <v>5.0000000000000001E-3</v>
      </c>
      <c r="G18" s="26">
        <v>0</v>
      </c>
      <c r="H18" s="26">
        <f>G18</f>
        <v>0</v>
      </c>
      <c r="I18" s="27" t="s">
        <v>24</v>
      </c>
      <c r="J18" s="26">
        <v>0</v>
      </c>
      <c r="K18" s="26">
        <f t="shared" si="0"/>
        <v>0</v>
      </c>
      <c r="L18" s="27" t="s">
        <v>24</v>
      </c>
      <c r="M18" s="62">
        <f>F18-H18-K18+0.017</f>
        <v>2.2000000000000002E-2</v>
      </c>
    </row>
    <row r="19" spans="1:13" ht="27.95" customHeight="1" x14ac:dyDescent="0.25">
      <c r="A19" s="60">
        <v>11</v>
      </c>
      <c r="B19" s="38" t="s">
        <v>31</v>
      </c>
      <c r="C19" s="39" t="s">
        <v>34</v>
      </c>
      <c r="D19" s="29" t="s">
        <v>19</v>
      </c>
      <c r="E19" s="26">
        <v>7.0000000000000007E-2</v>
      </c>
      <c r="F19" s="26">
        <f t="shared" ref="F19" si="10">E19</f>
        <v>7.0000000000000007E-2</v>
      </c>
      <c r="G19" s="26">
        <v>0</v>
      </c>
      <c r="H19" s="26">
        <f>G19</f>
        <v>0</v>
      </c>
      <c r="I19" s="27" t="s">
        <v>24</v>
      </c>
      <c r="J19" s="26">
        <v>0</v>
      </c>
      <c r="K19" s="26">
        <f t="shared" ref="K19" si="11">J19</f>
        <v>0</v>
      </c>
      <c r="L19" s="27" t="s">
        <v>24</v>
      </c>
      <c r="M19" s="62">
        <f>F19-H19-K19+0.2</f>
        <v>0.27</v>
      </c>
    </row>
    <row r="20" spans="1:13" ht="33.75" customHeight="1" x14ac:dyDescent="0.25">
      <c r="A20" s="60">
        <v>12</v>
      </c>
      <c r="B20" s="38" t="s">
        <v>31</v>
      </c>
      <c r="C20" s="39" t="s">
        <v>42</v>
      </c>
      <c r="D20" s="29" t="s">
        <v>41</v>
      </c>
      <c r="E20" s="26">
        <v>0</v>
      </c>
      <c r="F20" s="26">
        <f t="shared" ref="F20" si="12">E20</f>
        <v>0</v>
      </c>
      <c r="G20" s="26">
        <v>0</v>
      </c>
      <c r="H20" s="26">
        <f>G20</f>
        <v>0</v>
      </c>
      <c r="I20" s="27" t="s">
        <v>24</v>
      </c>
      <c r="J20" s="26">
        <v>0</v>
      </c>
      <c r="K20" s="26">
        <f t="shared" si="0"/>
        <v>0</v>
      </c>
      <c r="L20" s="27" t="s">
        <v>24</v>
      </c>
      <c r="M20" s="63">
        <f>F20-H20-K20</f>
        <v>0</v>
      </c>
    </row>
    <row r="21" spans="1:13" ht="30.75" customHeight="1" thickBot="1" x14ac:dyDescent="0.3">
      <c r="A21" s="64">
        <v>13</v>
      </c>
      <c r="B21" s="73" t="s">
        <v>37</v>
      </c>
      <c r="C21" s="73" t="s">
        <v>14</v>
      </c>
      <c r="D21" s="65" t="s">
        <v>198</v>
      </c>
      <c r="E21" s="66">
        <v>2</v>
      </c>
      <c r="F21" s="66">
        <f t="shared" ref="F21" si="13">E21</f>
        <v>2</v>
      </c>
      <c r="G21" s="66">
        <v>0</v>
      </c>
      <c r="H21" s="66">
        <f>G21</f>
        <v>0</v>
      </c>
      <c r="I21" s="67" t="s">
        <v>24</v>
      </c>
      <c r="J21" s="66">
        <v>2</v>
      </c>
      <c r="K21" s="66">
        <f t="shared" ref="K21" si="14">J21</f>
        <v>2</v>
      </c>
      <c r="L21" s="67" t="s">
        <v>196</v>
      </c>
      <c r="M21" s="68">
        <f>F21-H21-K21</f>
        <v>0</v>
      </c>
    </row>
    <row r="22" spans="1:13" ht="14.1" customHeight="1" x14ac:dyDescent="0.25">
      <c r="A22" s="43"/>
      <c r="C22" s="43"/>
      <c r="D22" s="43"/>
      <c r="E22" s="34"/>
      <c r="F22" s="34"/>
      <c r="G22" s="34"/>
      <c r="H22" s="34"/>
      <c r="I22" s="35"/>
      <c r="J22" s="34"/>
      <c r="K22" s="34"/>
      <c r="L22" s="35"/>
      <c r="M22" s="34"/>
    </row>
    <row r="23" spans="1:13" ht="14.1" customHeight="1" x14ac:dyDescent="0.25">
      <c r="A23" s="43"/>
      <c r="C23" s="43"/>
      <c r="D23" s="43"/>
      <c r="E23" s="34"/>
      <c r="F23" s="34"/>
      <c r="G23" s="34"/>
      <c r="H23" s="34"/>
      <c r="I23" s="35"/>
      <c r="J23" s="34"/>
      <c r="K23" s="34"/>
      <c r="L23" s="35"/>
      <c r="M23" s="34"/>
    </row>
    <row r="24" spans="1:13" ht="14.1" customHeight="1" x14ac:dyDescent="0.25">
      <c r="A24" s="43"/>
      <c r="C24" s="43"/>
      <c r="D24" s="43"/>
      <c r="E24" s="34"/>
      <c r="F24" s="34"/>
      <c r="G24" s="34"/>
      <c r="H24" s="34"/>
      <c r="I24" s="35"/>
      <c r="J24" s="34"/>
      <c r="K24" s="34"/>
      <c r="L24" s="35"/>
      <c r="M24" s="34"/>
    </row>
    <row r="25" spans="1:13" ht="14.1" customHeight="1" x14ac:dyDescent="0.25">
      <c r="A25" s="43"/>
      <c r="C25" s="43"/>
      <c r="D25" s="43"/>
      <c r="E25" s="34"/>
      <c r="F25" s="34"/>
      <c r="G25" s="34"/>
      <c r="H25" s="34"/>
      <c r="I25" s="35"/>
      <c r="J25" s="34"/>
      <c r="K25" s="34"/>
      <c r="L25" s="35"/>
      <c r="M25" s="34"/>
    </row>
    <row r="26" spans="1:13" ht="14.1" customHeight="1" x14ac:dyDescent="0.25">
      <c r="A26" s="43"/>
      <c r="C26" s="43"/>
      <c r="D26" s="43"/>
      <c r="E26" s="34"/>
      <c r="F26" s="34"/>
      <c r="G26" s="34"/>
      <c r="H26" s="34"/>
      <c r="I26" s="35"/>
      <c r="J26" s="34"/>
      <c r="K26" s="34"/>
      <c r="L26" s="35"/>
      <c r="M26" s="34"/>
    </row>
    <row r="27" spans="1:13" ht="14.1" customHeight="1" x14ac:dyDescent="0.25">
      <c r="A27" s="43"/>
      <c r="C27" s="43"/>
      <c r="D27" s="43"/>
      <c r="E27" s="34"/>
      <c r="F27" s="34"/>
      <c r="G27" s="34"/>
      <c r="H27" s="34"/>
      <c r="I27" s="35"/>
      <c r="J27" s="34"/>
      <c r="K27" s="34"/>
      <c r="L27" s="35"/>
      <c r="M27" s="34"/>
    </row>
    <row r="28" spans="1:13" ht="14.1" customHeight="1" x14ac:dyDescent="0.25">
      <c r="A28" s="43"/>
      <c r="C28" s="43"/>
      <c r="D28" s="43"/>
      <c r="E28" s="34"/>
      <c r="F28" s="34"/>
      <c r="G28" s="34"/>
      <c r="H28" s="34"/>
      <c r="I28" s="35"/>
      <c r="J28" s="34"/>
      <c r="K28" s="34"/>
      <c r="L28" s="35"/>
      <c r="M28" s="34"/>
    </row>
    <row r="29" spans="1:13" ht="14.1" customHeight="1" x14ac:dyDescent="0.25"/>
    <row r="30" spans="1:13" ht="14.1" customHeight="1" x14ac:dyDescent="0.25"/>
    <row r="31" spans="1:13" ht="32.1" customHeight="1" x14ac:dyDescent="0.25">
      <c r="C31" s="235" t="s">
        <v>212</v>
      </c>
      <c r="D31" s="235"/>
      <c r="E31" s="235"/>
      <c r="F31" s="235"/>
      <c r="G31" s="235"/>
      <c r="H31" s="235"/>
      <c r="I31" s="235"/>
      <c r="J31" s="235"/>
      <c r="K31" s="235"/>
      <c r="L31" s="235"/>
    </row>
    <row r="32" spans="1:13" ht="15" customHeight="1" x14ac:dyDescent="0.25">
      <c r="D32" s="75"/>
      <c r="E32" s="75"/>
      <c r="F32" s="75"/>
      <c r="G32" s="75"/>
      <c r="H32" s="75"/>
      <c r="I32" s="75"/>
      <c r="J32" s="75"/>
      <c r="K32" s="75"/>
    </row>
    <row r="33" spans="1:13" ht="15" customHeight="1" x14ac:dyDescent="0.25"/>
    <row r="34" spans="1:13" ht="28.5" customHeight="1" x14ac:dyDescent="0.25">
      <c r="B34" s="37" t="s">
        <v>0</v>
      </c>
      <c r="D34" s="37"/>
      <c r="E34" s="37"/>
      <c r="F34" s="37"/>
    </row>
    <row r="35" spans="1:13" ht="21" customHeight="1" thickBot="1" x14ac:dyDescent="0.3"/>
    <row r="36" spans="1:13" ht="35.450000000000003" customHeight="1" x14ac:dyDescent="0.25">
      <c r="A36" s="236" t="s">
        <v>1</v>
      </c>
      <c r="B36" s="238" t="s">
        <v>2</v>
      </c>
      <c r="C36" s="238" t="s">
        <v>3</v>
      </c>
      <c r="D36" s="240" t="s">
        <v>4</v>
      </c>
      <c r="E36" s="238" t="s">
        <v>8</v>
      </c>
      <c r="F36" s="238"/>
      <c r="G36" s="238" t="s">
        <v>7</v>
      </c>
      <c r="H36" s="238"/>
      <c r="I36" s="238"/>
      <c r="J36" s="238" t="s">
        <v>9</v>
      </c>
      <c r="K36" s="238"/>
      <c r="L36" s="238"/>
      <c r="M36" s="233" t="s">
        <v>10</v>
      </c>
    </row>
    <row r="37" spans="1:13" ht="60" customHeight="1" x14ac:dyDescent="0.25">
      <c r="A37" s="237"/>
      <c r="B37" s="239"/>
      <c r="C37" s="239"/>
      <c r="D37" s="241"/>
      <c r="E37" s="77" t="s">
        <v>21</v>
      </c>
      <c r="F37" s="76" t="s">
        <v>5</v>
      </c>
      <c r="G37" s="77" t="s">
        <v>6</v>
      </c>
      <c r="H37" s="76" t="s">
        <v>5</v>
      </c>
      <c r="I37" s="77" t="s">
        <v>23</v>
      </c>
      <c r="J37" s="77" t="s">
        <v>6</v>
      </c>
      <c r="K37" s="76" t="s">
        <v>5</v>
      </c>
      <c r="L37" s="77" t="s">
        <v>22</v>
      </c>
      <c r="M37" s="234"/>
    </row>
    <row r="38" spans="1:13" ht="26.45" customHeight="1" x14ac:dyDescent="0.25">
      <c r="A38" s="60">
        <v>1</v>
      </c>
      <c r="B38" s="38" t="s">
        <v>31</v>
      </c>
      <c r="C38" s="29" t="s">
        <v>11</v>
      </c>
      <c r="D38" s="29" t="s">
        <v>15</v>
      </c>
      <c r="E38" s="26">
        <v>90</v>
      </c>
      <c r="F38" s="26">
        <f t="shared" ref="F38:F49" si="15">F10+E38</f>
        <v>90</v>
      </c>
      <c r="G38" s="26">
        <v>0</v>
      </c>
      <c r="H38" s="26">
        <v>0</v>
      </c>
      <c r="I38" s="27" t="s">
        <v>24</v>
      </c>
      <c r="J38" s="26">
        <v>0</v>
      </c>
      <c r="K38" s="26">
        <f t="shared" ref="K38:K49" si="16">K10+J38</f>
        <v>0</v>
      </c>
      <c r="L38" s="27" t="s">
        <v>24</v>
      </c>
      <c r="M38" s="61">
        <f>(880+F38)-H38-K38</f>
        <v>970</v>
      </c>
    </row>
    <row r="39" spans="1:13" ht="26.45" customHeight="1" x14ac:dyDescent="0.25">
      <c r="A39" s="60">
        <v>2</v>
      </c>
      <c r="B39" s="38" t="s">
        <v>31</v>
      </c>
      <c r="C39" s="29" t="s">
        <v>12</v>
      </c>
      <c r="D39" s="29" t="s">
        <v>16</v>
      </c>
      <c r="E39" s="26">
        <v>3.488</v>
      </c>
      <c r="F39" s="26">
        <f t="shared" si="15"/>
        <v>6.6020000000000003</v>
      </c>
      <c r="G39" s="28">
        <v>3.488</v>
      </c>
      <c r="H39" s="28">
        <f t="shared" ref="H39:H49" si="17">H11+G39</f>
        <v>6.6020000000000003</v>
      </c>
      <c r="I39" s="29" t="s">
        <v>195</v>
      </c>
      <c r="J39" s="26">
        <v>0</v>
      </c>
      <c r="K39" s="26">
        <f t="shared" si="16"/>
        <v>0</v>
      </c>
      <c r="L39" s="27" t="s">
        <v>24</v>
      </c>
      <c r="M39" s="61">
        <f t="shared" ref="M39:M48" si="18">F39-H39-K39</f>
        <v>0</v>
      </c>
    </row>
    <row r="40" spans="1:13" ht="26.45" customHeight="1" x14ac:dyDescent="0.25">
      <c r="A40" s="60">
        <v>3</v>
      </c>
      <c r="B40" s="39" t="s">
        <v>40</v>
      </c>
      <c r="C40" s="29" t="s">
        <v>13</v>
      </c>
      <c r="D40" s="29" t="s">
        <v>17</v>
      </c>
      <c r="E40" s="26">
        <v>0</v>
      </c>
      <c r="F40" s="26">
        <f t="shared" si="15"/>
        <v>0</v>
      </c>
      <c r="G40" s="30">
        <v>0</v>
      </c>
      <c r="H40" s="26">
        <f t="shared" si="17"/>
        <v>0</v>
      </c>
      <c r="I40" s="27" t="s">
        <v>24</v>
      </c>
      <c r="J40" s="26">
        <v>0</v>
      </c>
      <c r="K40" s="26">
        <f t="shared" si="16"/>
        <v>0</v>
      </c>
      <c r="L40" s="27" t="s">
        <v>24</v>
      </c>
      <c r="M40" s="61">
        <f t="shared" si="18"/>
        <v>0</v>
      </c>
    </row>
    <row r="41" spans="1:13" ht="26.45" customHeight="1" x14ac:dyDescent="0.25">
      <c r="A41" s="60">
        <v>4</v>
      </c>
      <c r="B41" s="39" t="s">
        <v>40</v>
      </c>
      <c r="C41" s="29" t="s">
        <v>25</v>
      </c>
      <c r="D41" s="29" t="s">
        <v>26</v>
      </c>
      <c r="E41" s="26">
        <v>0</v>
      </c>
      <c r="F41" s="26">
        <f t="shared" si="15"/>
        <v>0</v>
      </c>
      <c r="G41" s="30">
        <v>0</v>
      </c>
      <c r="H41" s="30">
        <f t="shared" si="17"/>
        <v>0</v>
      </c>
      <c r="I41" s="27" t="s">
        <v>24</v>
      </c>
      <c r="J41" s="26">
        <v>0</v>
      </c>
      <c r="K41" s="26">
        <f t="shared" si="16"/>
        <v>0</v>
      </c>
      <c r="L41" s="27" t="s">
        <v>24</v>
      </c>
      <c r="M41" s="61">
        <f t="shared" si="18"/>
        <v>0</v>
      </c>
    </row>
    <row r="42" spans="1:13" ht="26.45" customHeight="1" x14ac:dyDescent="0.25">
      <c r="A42" s="60">
        <v>5</v>
      </c>
      <c r="B42" s="38" t="s">
        <v>32</v>
      </c>
      <c r="C42" s="29" t="s">
        <v>27</v>
      </c>
      <c r="D42" s="29" t="s">
        <v>28</v>
      </c>
      <c r="E42" s="26">
        <v>0</v>
      </c>
      <c r="F42" s="26">
        <f t="shared" si="15"/>
        <v>0</v>
      </c>
      <c r="G42" s="26">
        <v>0</v>
      </c>
      <c r="H42" s="26">
        <f t="shared" si="17"/>
        <v>0</v>
      </c>
      <c r="I42" s="27" t="s">
        <v>24</v>
      </c>
      <c r="J42" s="26">
        <v>0</v>
      </c>
      <c r="K42" s="26">
        <f t="shared" si="16"/>
        <v>0</v>
      </c>
      <c r="L42" s="27" t="s">
        <v>24</v>
      </c>
      <c r="M42" s="61">
        <f t="shared" si="18"/>
        <v>0</v>
      </c>
    </row>
    <row r="43" spans="1:13" ht="27.75" customHeight="1" x14ac:dyDescent="0.25">
      <c r="A43" s="60">
        <v>6</v>
      </c>
      <c r="B43" s="38" t="s">
        <v>32</v>
      </c>
      <c r="C43" s="29" t="s">
        <v>29</v>
      </c>
      <c r="D43" s="40" t="s">
        <v>30</v>
      </c>
      <c r="E43" s="26">
        <v>0</v>
      </c>
      <c r="F43" s="26">
        <f t="shared" si="15"/>
        <v>0</v>
      </c>
      <c r="G43" s="26">
        <v>0</v>
      </c>
      <c r="H43" s="30">
        <f t="shared" si="17"/>
        <v>0</v>
      </c>
      <c r="I43" s="27" t="s">
        <v>24</v>
      </c>
      <c r="J43" s="26">
        <v>0</v>
      </c>
      <c r="K43" s="26">
        <f t="shared" si="16"/>
        <v>0</v>
      </c>
      <c r="L43" s="27" t="s">
        <v>24</v>
      </c>
      <c r="M43" s="61">
        <f t="shared" si="18"/>
        <v>0</v>
      </c>
    </row>
    <row r="44" spans="1:13" ht="26.45" customHeight="1" x14ac:dyDescent="0.25">
      <c r="A44" s="60">
        <v>8</v>
      </c>
      <c r="B44" s="38" t="s">
        <v>31</v>
      </c>
      <c r="C44" s="29" t="s">
        <v>176</v>
      </c>
      <c r="D44" s="59" t="s">
        <v>38</v>
      </c>
      <c r="E44" s="26">
        <v>0</v>
      </c>
      <c r="F44" s="26">
        <f t="shared" si="15"/>
        <v>0</v>
      </c>
      <c r="G44" s="26">
        <v>0</v>
      </c>
      <c r="H44" s="26">
        <f t="shared" si="17"/>
        <v>0</v>
      </c>
      <c r="I44" s="27" t="s">
        <v>24</v>
      </c>
      <c r="J44" s="26">
        <f>E44</f>
        <v>0</v>
      </c>
      <c r="K44" s="26">
        <f t="shared" si="16"/>
        <v>0</v>
      </c>
      <c r="L44" s="27" t="s">
        <v>24</v>
      </c>
      <c r="M44" s="61">
        <f>F44-H44-K44+0.5</f>
        <v>0.5</v>
      </c>
    </row>
    <row r="45" spans="1:13" ht="26.45" customHeight="1" x14ac:dyDescent="0.25">
      <c r="A45" s="60">
        <v>9</v>
      </c>
      <c r="B45" s="38" t="s">
        <v>31</v>
      </c>
      <c r="C45" s="29" t="s">
        <v>35</v>
      </c>
      <c r="D45" s="29" t="s">
        <v>36</v>
      </c>
      <c r="E45" s="26">
        <v>0</v>
      </c>
      <c r="F45" s="26">
        <f t="shared" si="15"/>
        <v>0</v>
      </c>
      <c r="G45" s="26">
        <v>0</v>
      </c>
      <c r="H45" s="30">
        <f t="shared" si="17"/>
        <v>0</v>
      </c>
      <c r="I45" s="27" t="s">
        <v>24</v>
      </c>
      <c r="J45" s="26">
        <f>E45</f>
        <v>0</v>
      </c>
      <c r="K45" s="26">
        <f t="shared" si="16"/>
        <v>0</v>
      </c>
      <c r="L45" s="27" t="s">
        <v>24</v>
      </c>
      <c r="M45" s="61">
        <f t="shared" si="18"/>
        <v>0</v>
      </c>
    </row>
    <row r="46" spans="1:13" ht="37.5" customHeight="1" x14ac:dyDescent="0.25">
      <c r="A46" s="60">
        <v>10</v>
      </c>
      <c r="B46" s="38" t="s">
        <v>31</v>
      </c>
      <c r="C46" s="39" t="s">
        <v>33</v>
      </c>
      <c r="D46" s="29" t="s">
        <v>18</v>
      </c>
      <c r="E46" s="26">
        <v>5.0000000000000001E-3</v>
      </c>
      <c r="F46" s="26">
        <f t="shared" si="15"/>
        <v>0.01</v>
      </c>
      <c r="G46" s="26">
        <v>0</v>
      </c>
      <c r="H46" s="26">
        <f t="shared" si="17"/>
        <v>0</v>
      </c>
      <c r="I46" s="27" t="s">
        <v>24</v>
      </c>
      <c r="J46" s="26">
        <v>1.7000000000000001E-2</v>
      </c>
      <c r="K46" s="26">
        <f t="shared" si="16"/>
        <v>1.7000000000000001E-2</v>
      </c>
      <c r="L46" s="27" t="s">
        <v>213</v>
      </c>
      <c r="M46" s="62">
        <f>F46-H46-K46+0.017</f>
        <v>0.01</v>
      </c>
    </row>
    <row r="47" spans="1:13" ht="27" customHeight="1" x14ac:dyDescent="0.25">
      <c r="A47" s="60">
        <v>11</v>
      </c>
      <c r="B47" s="38" t="s">
        <v>31</v>
      </c>
      <c r="C47" s="39" t="s">
        <v>34</v>
      </c>
      <c r="D47" s="29" t="s">
        <v>19</v>
      </c>
      <c r="E47" s="26">
        <v>0.05</v>
      </c>
      <c r="F47" s="26">
        <f t="shared" si="15"/>
        <v>0.12000000000000001</v>
      </c>
      <c r="G47" s="26">
        <v>0</v>
      </c>
      <c r="H47" s="30">
        <f t="shared" si="17"/>
        <v>0</v>
      </c>
      <c r="I47" s="27" t="s">
        <v>24</v>
      </c>
      <c r="J47" s="26">
        <v>0.153</v>
      </c>
      <c r="K47" s="26">
        <f t="shared" si="16"/>
        <v>0.153</v>
      </c>
      <c r="L47" s="27" t="s">
        <v>213</v>
      </c>
      <c r="M47" s="62">
        <f>F47-H47-K47+0.2</f>
        <v>0.16700000000000004</v>
      </c>
    </row>
    <row r="48" spans="1:13" ht="27" customHeight="1" x14ac:dyDescent="0.25">
      <c r="A48" s="60">
        <v>12</v>
      </c>
      <c r="B48" s="38" t="s">
        <v>31</v>
      </c>
      <c r="C48" s="39" t="s">
        <v>42</v>
      </c>
      <c r="D48" s="29" t="s">
        <v>41</v>
      </c>
      <c r="E48" s="26">
        <v>0</v>
      </c>
      <c r="F48" s="26">
        <f t="shared" si="15"/>
        <v>0</v>
      </c>
      <c r="G48" s="26">
        <v>0</v>
      </c>
      <c r="H48" s="26">
        <f t="shared" si="17"/>
        <v>0</v>
      </c>
      <c r="I48" s="27" t="s">
        <v>24</v>
      </c>
      <c r="J48" s="26">
        <v>0</v>
      </c>
      <c r="K48" s="26">
        <f t="shared" si="16"/>
        <v>0</v>
      </c>
      <c r="L48" s="27" t="s">
        <v>24</v>
      </c>
      <c r="M48" s="63">
        <f t="shared" si="18"/>
        <v>0</v>
      </c>
    </row>
    <row r="49" spans="1:13" ht="30.75" customHeight="1" thickBot="1" x14ac:dyDescent="0.3">
      <c r="A49" s="64">
        <v>13</v>
      </c>
      <c r="B49" s="73" t="s">
        <v>37</v>
      </c>
      <c r="C49" s="73" t="s">
        <v>14</v>
      </c>
      <c r="D49" s="65" t="s">
        <v>198</v>
      </c>
      <c r="E49" s="66">
        <v>2</v>
      </c>
      <c r="F49" s="66">
        <f t="shared" si="15"/>
        <v>4</v>
      </c>
      <c r="G49" s="66">
        <v>0</v>
      </c>
      <c r="H49" s="66">
        <f t="shared" si="17"/>
        <v>0</v>
      </c>
      <c r="I49" s="67" t="s">
        <v>24</v>
      </c>
      <c r="J49" s="66">
        <v>2</v>
      </c>
      <c r="K49" s="66">
        <f t="shared" si="16"/>
        <v>4</v>
      </c>
      <c r="L49" s="67" t="s">
        <v>196</v>
      </c>
      <c r="M49" s="68">
        <f t="shared" ref="M49" si="19">F49-H49-K49</f>
        <v>0</v>
      </c>
    </row>
    <row r="50" spans="1:13" ht="14.1" customHeight="1" x14ac:dyDescent="0.25">
      <c r="A50" s="43"/>
      <c r="C50" s="43"/>
      <c r="D50" s="43"/>
      <c r="E50" s="34"/>
      <c r="F50" s="34"/>
      <c r="G50" s="34"/>
      <c r="H50" s="34"/>
      <c r="I50" s="35"/>
      <c r="J50" s="34"/>
      <c r="K50" s="34"/>
      <c r="L50" s="35"/>
      <c r="M50" s="34"/>
    </row>
    <row r="51" spans="1:13" ht="14.1" customHeight="1" x14ac:dyDescent="0.25">
      <c r="A51" s="43"/>
      <c r="C51" s="43"/>
      <c r="D51" s="43"/>
      <c r="E51" s="34"/>
      <c r="F51" s="34"/>
      <c r="G51" s="34"/>
      <c r="H51" s="34"/>
      <c r="I51" s="35"/>
      <c r="J51" s="34"/>
      <c r="K51" s="34"/>
      <c r="L51" s="35"/>
      <c r="M51" s="34"/>
    </row>
    <row r="52" spans="1:13" ht="14.1" customHeight="1" x14ac:dyDescent="0.25">
      <c r="A52" s="43"/>
      <c r="C52" s="43"/>
      <c r="D52" s="43"/>
      <c r="E52" s="34"/>
      <c r="F52" s="34"/>
      <c r="G52" s="34"/>
      <c r="H52" s="34"/>
      <c r="I52" s="35"/>
      <c r="J52" s="34"/>
      <c r="K52" s="34"/>
      <c r="L52" s="35"/>
      <c r="M52" s="34"/>
    </row>
    <row r="53" spans="1:13" ht="16.5" customHeight="1" x14ac:dyDescent="0.25">
      <c r="A53" s="43"/>
      <c r="C53" s="43"/>
      <c r="D53" s="43"/>
      <c r="E53" s="34"/>
      <c r="F53" s="34"/>
      <c r="G53" s="34"/>
      <c r="H53" s="34"/>
      <c r="I53" s="35"/>
      <c r="J53" s="34"/>
      <c r="K53" s="34"/>
      <c r="L53" s="35"/>
      <c r="M53" s="34"/>
    </row>
    <row r="54" spans="1:13" ht="16.5" customHeight="1" x14ac:dyDescent="0.25">
      <c r="A54" s="43"/>
      <c r="C54" s="43"/>
      <c r="D54" s="43"/>
      <c r="E54" s="34"/>
      <c r="F54" s="34"/>
      <c r="G54" s="34"/>
      <c r="H54" s="34"/>
      <c r="I54" s="35"/>
      <c r="J54" s="34"/>
      <c r="K54" s="34"/>
      <c r="L54" s="35"/>
      <c r="M54" s="34"/>
    </row>
    <row r="55" spans="1:13" ht="16.5" customHeight="1" x14ac:dyDescent="0.25"/>
    <row r="56" spans="1:13" ht="16.5" customHeight="1" x14ac:dyDescent="0.25"/>
    <row r="57" spans="1:13" ht="16.5" customHeight="1" x14ac:dyDescent="0.25"/>
    <row r="58" spans="1:13" ht="16.5" customHeight="1" x14ac:dyDescent="0.25"/>
    <row r="59" spans="1:13" ht="16.5" customHeight="1" x14ac:dyDescent="0.25"/>
    <row r="60" spans="1:13" ht="30" customHeight="1" x14ac:dyDescent="0.25">
      <c r="C60" s="235" t="s">
        <v>212</v>
      </c>
      <c r="D60" s="235"/>
      <c r="E60" s="235"/>
      <c r="F60" s="235"/>
      <c r="G60" s="235"/>
      <c r="H60" s="235"/>
      <c r="I60" s="235"/>
      <c r="J60" s="235"/>
      <c r="K60" s="235"/>
      <c r="L60" s="235"/>
    </row>
    <row r="61" spans="1:13" ht="23.25" customHeight="1" x14ac:dyDescent="0.25"/>
    <row r="62" spans="1:13" ht="27" customHeight="1" x14ac:dyDescent="0.25">
      <c r="B62" s="37" t="s">
        <v>0</v>
      </c>
      <c r="D62" s="37"/>
      <c r="E62" s="37"/>
      <c r="F62" s="37"/>
    </row>
    <row r="63" spans="1:13" ht="20.100000000000001" customHeight="1" thickBot="1" x14ac:dyDescent="0.3"/>
    <row r="64" spans="1:13" ht="34.5" customHeight="1" x14ac:dyDescent="0.25">
      <c r="A64" s="236" t="s">
        <v>1</v>
      </c>
      <c r="B64" s="238" t="s">
        <v>2</v>
      </c>
      <c r="C64" s="238" t="s">
        <v>3</v>
      </c>
      <c r="D64" s="240" t="s">
        <v>4</v>
      </c>
      <c r="E64" s="238" t="s">
        <v>8</v>
      </c>
      <c r="F64" s="238"/>
      <c r="G64" s="238" t="s">
        <v>7</v>
      </c>
      <c r="H64" s="238"/>
      <c r="I64" s="238"/>
      <c r="J64" s="238" t="s">
        <v>9</v>
      </c>
      <c r="K64" s="238"/>
      <c r="L64" s="238"/>
      <c r="M64" s="233" t="s">
        <v>10</v>
      </c>
    </row>
    <row r="65" spans="1:13" ht="60" customHeight="1" x14ac:dyDescent="0.25">
      <c r="A65" s="237"/>
      <c r="B65" s="239"/>
      <c r="C65" s="239"/>
      <c r="D65" s="241"/>
      <c r="E65" s="77" t="s">
        <v>39</v>
      </c>
      <c r="F65" s="76" t="s">
        <v>5</v>
      </c>
      <c r="G65" s="77" t="s">
        <v>6</v>
      </c>
      <c r="H65" s="76" t="s">
        <v>5</v>
      </c>
      <c r="I65" s="77" t="s">
        <v>23</v>
      </c>
      <c r="J65" s="77" t="s">
        <v>6</v>
      </c>
      <c r="K65" s="76" t="s">
        <v>5</v>
      </c>
      <c r="L65" s="77" t="s">
        <v>22</v>
      </c>
      <c r="M65" s="234"/>
    </row>
    <row r="66" spans="1:13" ht="27" customHeight="1" x14ac:dyDescent="0.25">
      <c r="A66" s="69">
        <v>1</v>
      </c>
      <c r="B66" s="38" t="s">
        <v>31</v>
      </c>
      <c r="C66" s="29" t="s">
        <v>11</v>
      </c>
      <c r="D66" s="29" t="s">
        <v>15</v>
      </c>
      <c r="E66" s="26">
        <v>0</v>
      </c>
      <c r="F66" s="26">
        <f>F38+E66</f>
        <v>90</v>
      </c>
      <c r="G66" s="26">
        <v>360</v>
      </c>
      <c r="H66" s="26">
        <f>H38+G66</f>
        <v>360</v>
      </c>
      <c r="I66" s="29" t="s">
        <v>214</v>
      </c>
      <c r="J66" s="26">
        <v>0</v>
      </c>
      <c r="K66" s="26">
        <f>K38+J66</f>
        <v>0</v>
      </c>
      <c r="L66" s="27" t="s">
        <v>24</v>
      </c>
      <c r="M66" s="61">
        <f>(880+F66)-H66-K66</f>
        <v>610</v>
      </c>
    </row>
    <row r="67" spans="1:13" ht="27" customHeight="1" x14ac:dyDescent="0.25">
      <c r="A67" s="60">
        <v>2</v>
      </c>
      <c r="B67" s="38" t="s">
        <v>31</v>
      </c>
      <c r="C67" s="29" t="s">
        <v>12</v>
      </c>
      <c r="D67" s="29" t="s">
        <v>16</v>
      </c>
      <c r="E67" s="26">
        <v>4.0750000000000002</v>
      </c>
      <c r="F67" s="26">
        <f>F39+E67</f>
        <v>10.677</v>
      </c>
      <c r="G67" s="28">
        <v>4.0750000000000002</v>
      </c>
      <c r="H67" s="28">
        <f>H39+G67</f>
        <v>10.677</v>
      </c>
      <c r="I67" s="29" t="s">
        <v>195</v>
      </c>
      <c r="J67" s="26">
        <v>0</v>
      </c>
      <c r="K67" s="26">
        <f>K39+J67</f>
        <v>0</v>
      </c>
      <c r="L67" s="27" t="s">
        <v>24</v>
      </c>
      <c r="M67" s="61">
        <f t="shared" ref="M67:M76" si="20">F67-H67-K67</f>
        <v>0</v>
      </c>
    </row>
    <row r="68" spans="1:13" ht="27" customHeight="1" x14ac:dyDescent="0.25">
      <c r="A68" s="60">
        <v>3</v>
      </c>
      <c r="B68" s="39" t="s">
        <v>40</v>
      </c>
      <c r="C68" s="29" t="s">
        <v>13</v>
      </c>
      <c r="D68" s="29" t="s">
        <v>17</v>
      </c>
      <c r="E68" s="26">
        <v>0</v>
      </c>
      <c r="F68" s="26">
        <f>F40+E68</f>
        <v>0</v>
      </c>
      <c r="G68" s="30">
        <v>0</v>
      </c>
      <c r="H68" s="30">
        <f>H40+G68</f>
        <v>0</v>
      </c>
      <c r="I68" s="27" t="s">
        <v>24</v>
      </c>
      <c r="J68" s="26">
        <v>0</v>
      </c>
      <c r="K68" s="26">
        <f>K40+J68</f>
        <v>0</v>
      </c>
      <c r="L68" s="27" t="s">
        <v>24</v>
      </c>
      <c r="M68" s="61">
        <f t="shared" si="20"/>
        <v>0</v>
      </c>
    </row>
    <row r="69" spans="1:13" ht="27" customHeight="1" x14ac:dyDescent="0.25">
      <c r="A69" s="60">
        <v>4</v>
      </c>
      <c r="B69" s="39" t="s">
        <v>40</v>
      </c>
      <c r="C69" s="29" t="s">
        <v>25</v>
      </c>
      <c r="D69" s="29" t="s">
        <v>26</v>
      </c>
      <c r="E69" s="26">
        <v>0</v>
      </c>
      <c r="F69" s="26">
        <f>F41+E69</f>
        <v>0</v>
      </c>
      <c r="G69" s="30">
        <v>0</v>
      </c>
      <c r="H69" s="30">
        <f>H41+G69</f>
        <v>0</v>
      </c>
      <c r="I69" s="27" t="s">
        <v>24</v>
      </c>
      <c r="J69" s="26">
        <v>0</v>
      </c>
      <c r="K69" s="26">
        <f>K41+J69</f>
        <v>0</v>
      </c>
      <c r="L69" s="27" t="s">
        <v>24</v>
      </c>
      <c r="M69" s="61">
        <f t="shared" si="20"/>
        <v>0</v>
      </c>
    </row>
    <row r="70" spans="1:13" ht="27" customHeight="1" x14ac:dyDescent="0.25">
      <c r="A70" s="60">
        <v>5</v>
      </c>
      <c r="B70" s="38" t="s">
        <v>32</v>
      </c>
      <c r="C70" s="29" t="s">
        <v>27</v>
      </c>
      <c r="D70" s="29" t="s">
        <v>28</v>
      </c>
      <c r="E70" s="26">
        <v>0</v>
      </c>
      <c r="F70" s="26">
        <f>F42+E70</f>
        <v>0</v>
      </c>
      <c r="G70" s="26">
        <v>0</v>
      </c>
      <c r="H70" s="26">
        <f>H42+G70</f>
        <v>0</v>
      </c>
      <c r="I70" s="27" t="s">
        <v>24</v>
      </c>
      <c r="J70" s="26">
        <v>0</v>
      </c>
      <c r="K70" s="26">
        <f>K42+J70</f>
        <v>0</v>
      </c>
      <c r="L70" s="27" t="s">
        <v>24</v>
      </c>
      <c r="M70" s="61">
        <f t="shared" si="20"/>
        <v>0</v>
      </c>
    </row>
    <row r="71" spans="1:13" ht="31.5" customHeight="1" x14ac:dyDescent="0.25">
      <c r="A71" s="60">
        <v>6</v>
      </c>
      <c r="B71" s="38" t="s">
        <v>32</v>
      </c>
      <c r="C71" s="29" t="s">
        <v>29</v>
      </c>
      <c r="D71" s="40" t="s">
        <v>30</v>
      </c>
      <c r="E71" s="26">
        <v>0</v>
      </c>
      <c r="F71" s="26">
        <f>F43+E71</f>
        <v>0</v>
      </c>
      <c r="G71" s="26">
        <v>0</v>
      </c>
      <c r="H71" s="30">
        <f>H43+G71</f>
        <v>0</v>
      </c>
      <c r="I71" s="27" t="s">
        <v>24</v>
      </c>
      <c r="J71" s="26">
        <v>0</v>
      </c>
      <c r="K71" s="26">
        <f>K43+J71</f>
        <v>0</v>
      </c>
      <c r="L71" s="27" t="s">
        <v>24</v>
      </c>
      <c r="M71" s="61">
        <f t="shared" si="20"/>
        <v>0</v>
      </c>
    </row>
    <row r="72" spans="1:13" ht="27" customHeight="1" x14ac:dyDescent="0.25">
      <c r="A72" s="60">
        <v>8</v>
      </c>
      <c r="B72" s="38" t="s">
        <v>31</v>
      </c>
      <c r="C72" s="29" t="s">
        <v>176</v>
      </c>
      <c r="D72" s="59" t="s">
        <v>38</v>
      </c>
      <c r="E72" s="26">
        <v>0</v>
      </c>
      <c r="F72" s="26">
        <f>F44+E72</f>
        <v>0</v>
      </c>
      <c r="G72" s="26">
        <v>0</v>
      </c>
      <c r="H72" s="30">
        <f>H44+G72</f>
        <v>0</v>
      </c>
      <c r="I72" s="27" t="s">
        <v>24</v>
      </c>
      <c r="J72" s="26">
        <f>E72</f>
        <v>0</v>
      </c>
      <c r="K72" s="26">
        <f>K44+J72</f>
        <v>0</v>
      </c>
      <c r="L72" s="27" t="s">
        <v>24</v>
      </c>
      <c r="M72" s="72">
        <f>F72-H72-K72+0.5</f>
        <v>0.5</v>
      </c>
    </row>
    <row r="73" spans="1:13" ht="27" customHeight="1" x14ac:dyDescent="0.25">
      <c r="A73" s="60">
        <v>9</v>
      </c>
      <c r="B73" s="38" t="s">
        <v>31</v>
      </c>
      <c r="C73" s="29" t="s">
        <v>35</v>
      </c>
      <c r="D73" s="29" t="s">
        <v>36</v>
      </c>
      <c r="E73" s="26">
        <v>0</v>
      </c>
      <c r="F73" s="26">
        <f>F45+E73</f>
        <v>0</v>
      </c>
      <c r="G73" s="26">
        <v>0</v>
      </c>
      <c r="H73" s="26">
        <f>H45+G73</f>
        <v>0</v>
      </c>
      <c r="I73" s="27" t="s">
        <v>24</v>
      </c>
      <c r="J73" s="26">
        <f>E73</f>
        <v>0</v>
      </c>
      <c r="K73" s="26">
        <f>K45+J73</f>
        <v>0</v>
      </c>
      <c r="L73" s="27" t="s">
        <v>24</v>
      </c>
      <c r="M73" s="61">
        <f t="shared" si="20"/>
        <v>0</v>
      </c>
    </row>
    <row r="74" spans="1:13" ht="39" customHeight="1" x14ac:dyDescent="0.25">
      <c r="A74" s="60">
        <v>10</v>
      </c>
      <c r="B74" s="38" t="s">
        <v>31</v>
      </c>
      <c r="C74" s="39" t="s">
        <v>33</v>
      </c>
      <c r="D74" s="29" t="s">
        <v>18</v>
      </c>
      <c r="E74" s="26">
        <v>4.0000000000000001E-3</v>
      </c>
      <c r="F74" s="26">
        <f>F46+E74</f>
        <v>1.4E-2</v>
      </c>
      <c r="G74" s="26">
        <v>0</v>
      </c>
      <c r="H74" s="26">
        <f>H46+G74</f>
        <v>0</v>
      </c>
      <c r="I74" s="27" t="s">
        <v>24</v>
      </c>
      <c r="J74" s="26">
        <v>0</v>
      </c>
      <c r="K74" s="26">
        <f>K46+J74</f>
        <v>1.7000000000000001E-2</v>
      </c>
      <c r="L74" s="27" t="s">
        <v>24</v>
      </c>
      <c r="M74" s="62">
        <f>F74-H74-K74+0.017</f>
        <v>1.4E-2</v>
      </c>
    </row>
    <row r="75" spans="1:13" ht="27" customHeight="1" x14ac:dyDescent="0.25">
      <c r="A75" s="60">
        <v>11</v>
      </c>
      <c r="B75" s="38" t="s">
        <v>31</v>
      </c>
      <c r="C75" s="39" t="s">
        <v>34</v>
      </c>
      <c r="D75" s="29" t="s">
        <v>19</v>
      </c>
      <c r="E75" s="26">
        <v>0.04</v>
      </c>
      <c r="F75" s="26">
        <f>F47+E75</f>
        <v>0.16</v>
      </c>
      <c r="G75" s="26">
        <v>0</v>
      </c>
      <c r="H75" s="30">
        <f>H47+G75</f>
        <v>0</v>
      </c>
      <c r="I75" s="27" t="s">
        <v>24</v>
      </c>
      <c r="J75" s="31">
        <v>0</v>
      </c>
      <c r="K75" s="26">
        <f>K47+J75</f>
        <v>0.153</v>
      </c>
      <c r="L75" s="27" t="s">
        <v>24</v>
      </c>
      <c r="M75" s="62">
        <f>F75-H75-K75+0.2</f>
        <v>0.20700000000000002</v>
      </c>
    </row>
    <row r="76" spans="1:13" ht="27" customHeight="1" x14ac:dyDescent="0.25">
      <c r="A76" s="60">
        <v>12</v>
      </c>
      <c r="B76" s="38" t="s">
        <v>31</v>
      </c>
      <c r="C76" s="39" t="s">
        <v>42</v>
      </c>
      <c r="D76" s="29" t="s">
        <v>41</v>
      </c>
      <c r="E76" s="26">
        <v>0</v>
      </c>
      <c r="F76" s="26">
        <f>F48+E76</f>
        <v>0</v>
      </c>
      <c r="G76" s="26">
        <v>0</v>
      </c>
      <c r="H76" s="26">
        <f>H48+G76</f>
        <v>0</v>
      </c>
      <c r="I76" s="27" t="s">
        <v>24</v>
      </c>
      <c r="J76" s="26">
        <v>0</v>
      </c>
      <c r="K76" s="26">
        <f>K48+J76</f>
        <v>0</v>
      </c>
      <c r="L76" s="27" t="s">
        <v>24</v>
      </c>
      <c r="M76" s="63">
        <f t="shared" si="20"/>
        <v>0</v>
      </c>
    </row>
    <row r="77" spans="1:13" ht="32.25" customHeight="1" thickBot="1" x14ac:dyDescent="0.3">
      <c r="A77" s="64">
        <v>13</v>
      </c>
      <c r="B77" s="73" t="s">
        <v>37</v>
      </c>
      <c r="C77" s="73" t="s">
        <v>14</v>
      </c>
      <c r="D77" s="65" t="s">
        <v>198</v>
      </c>
      <c r="E77" s="66">
        <v>2</v>
      </c>
      <c r="F77" s="66">
        <f>F49+E77</f>
        <v>6</v>
      </c>
      <c r="G77" s="66">
        <v>0</v>
      </c>
      <c r="H77" s="66">
        <f>H49+G77</f>
        <v>0</v>
      </c>
      <c r="I77" s="67" t="s">
        <v>24</v>
      </c>
      <c r="J77" s="66">
        <v>2</v>
      </c>
      <c r="K77" s="66">
        <f>K49+J77</f>
        <v>6</v>
      </c>
      <c r="L77" s="67" t="s">
        <v>196</v>
      </c>
      <c r="M77" s="68">
        <f t="shared" ref="M77" si="21">F77-H77-K77</f>
        <v>0</v>
      </c>
    </row>
    <row r="78" spans="1:13" ht="12.95" customHeight="1" x14ac:dyDescent="0.25">
      <c r="A78" s="43"/>
      <c r="C78" s="43"/>
      <c r="D78" s="43"/>
      <c r="E78" s="34"/>
      <c r="F78" s="34"/>
      <c r="G78" s="34"/>
      <c r="H78" s="34"/>
      <c r="I78" s="35"/>
      <c r="J78" s="34"/>
      <c r="K78" s="34"/>
      <c r="L78" s="35"/>
      <c r="M78" s="34"/>
    </row>
    <row r="79" spans="1:13" ht="16.5" customHeight="1" x14ac:dyDescent="0.25">
      <c r="A79" s="43"/>
      <c r="C79" s="43"/>
      <c r="D79" s="43"/>
      <c r="E79" s="34"/>
      <c r="F79" s="34"/>
      <c r="G79" s="34"/>
      <c r="H79" s="34"/>
      <c r="I79" s="35"/>
      <c r="J79" s="34"/>
      <c r="K79" s="34"/>
      <c r="L79" s="35"/>
      <c r="M79" s="34"/>
    </row>
    <row r="80" spans="1:13" ht="16.5" customHeight="1" x14ac:dyDescent="0.25">
      <c r="A80" s="43"/>
      <c r="C80" s="43"/>
      <c r="D80" s="43"/>
      <c r="E80" s="34"/>
      <c r="F80" s="34"/>
      <c r="G80" s="34"/>
      <c r="H80" s="34"/>
      <c r="I80" s="35"/>
      <c r="J80" s="34"/>
      <c r="K80" s="34"/>
      <c r="L80" s="35"/>
      <c r="M80" s="34"/>
    </row>
    <row r="81" spans="1:13" ht="16.5" customHeight="1" x14ac:dyDescent="0.25"/>
    <row r="82" spans="1:13" ht="16.5" customHeight="1" x14ac:dyDescent="0.25"/>
    <row r="83" spans="1:13" ht="16.5" customHeight="1" x14ac:dyDescent="0.25"/>
    <row r="84" spans="1:13" ht="30" customHeight="1" x14ac:dyDescent="0.25">
      <c r="C84" s="235" t="s">
        <v>212</v>
      </c>
      <c r="D84" s="235"/>
      <c r="E84" s="235"/>
      <c r="F84" s="235"/>
      <c r="G84" s="235"/>
      <c r="H84" s="235"/>
      <c r="I84" s="235"/>
      <c r="J84" s="235"/>
      <c r="K84" s="235"/>
      <c r="L84" s="235"/>
    </row>
    <row r="85" spans="1:13" ht="30" customHeight="1" x14ac:dyDescent="0.25">
      <c r="D85" s="37"/>
      <c r="E85" s="37"/>
      <c r="F85" s="37"/>
    </row>
    <row r="86" spans="1:13" ht="30" customHeight="1" x14ac:dyDescent="0.25">
      <c r="B86" s="37" t="s">
        <v>0</v>
      </c>
      <c r="D86" s="37"/>
      <c r="E86" s="37"/>
      <c r="F86" s="37"/>
    </row>
    <row r="87" spans="1:13" ht="13.5" customHeight="1" thickBot="1" x14ac:dyDescent="0.3"/>
    <row r="88" spans="1:13" ht="30" customHeight="1" x14ac:dyDescent="0.25">
      <c r="A88" s="236" t="s">
        <v>1</v>
      </c>
      <c r="B88" s="238" t="s">
        <v>2</v>
      </c>
      <c r="C88" s="238" t="s">
        <v>3</v>
      </c>
      <c r="D88" s="240" t="s">
        <v>4</v>
      </c>
      <c r="E88" s="238" t="s">
        <v>8</v>
      </c>
      <c r="F88" s="238"/>
      <c r="G88" s="238" t="s">
        <v>7</v>
      </c>
      <c r="H88" s="238"/>
      <c r="I88" s="238"/>
      <c r="J88" s="238" t="s">
        <v>9</v>
      </c>
      <c r="K88" s="238"/>
      <c r="L88" s="238"/>
      <c r="M88" s="233" t="s">
        <v>10</v>
      </c>
    </row>
    <row r="89" spans="1:13" ht="60" customHeight="1" x14ac:dyDescent="0.25">
      <c r="A89" s="237"/>
      <c r="B89" s="239"/>
      <c r="C89" s="239"/>
      <c r="D89" s="241"/>
      <c r="E89" s="77" t="s">
        <v>44</v>
      </c>
      <c r="F89" s="76" t="s">
        <v>5</v>
      </c>
      <c r="G89" s="77" t="s">
        <v>6</v>
      </c>
      <c r="H89" s="76" t="s">
        <v>5</v>
      </c>
      <c r="I89" s="77" t="s">
        <v>23</v>
      </c>
      <c r="J89" s="77" t="s">
        <v>6</v>
      </c>
      <c r="K89" s="76" t="s">
        <v>5</v>
      </c>
      <c r="L89" s="77" t="s">
        <v>22</v>
      </c>
      <c r="M89" s="234"/>
    </row>
    <row r="90" spans="1:13" ht="27" customHeight="1" x14ac:dyDescent="0.25">
      <c r="A90" s="60">
        <v>1</v>
      </c>
      <c r="B90" s="38" t="s">
        <v>31</v>
      </c>
      <c r="C90" s="29" t="s">
        <v>11</v>
      </c>
      <c r="D90" s="29" t="s">
        <v>15</v>
      </c>
      <c r="E90" s="26">
        <v>95</v>
      </c>
      <c r="F90" s="26">
        <f t="shared" ref="F90:F101" si="22">F66+E90</f>
        <v>185</v>
      </c>
      <c r="G90" s="26">
        <v>0</v>
      </c>
      <c r="H90" s="26">
        <f t="shared" ref="H90:H101" si="23">H66+G90</f>
        <v>360</v>
      </c>
      <c r="I90" s="27" t="s">
        <v>24</v>
      </c>
      <c r="J90" s="26">
        <v>0</v>
      </c>
      <c r="K90" s="26">
        <f t="shared" ref="K90:K101" si="24">K66+J90</f>
        <v>0</v>
      </c>
      <c r="L90" s="27" t="s">
        <v>24</v>
      </c>
      <c r="M90" s="61">
        <f>(880+F90)-H90-K90</f>
        <v>705</v>
      </c>
    </row>
    <row r="91" spans="1:13" ht="27" customHeight="1" x14ac:dyDescent="0.25">
      <c r="A91" s="60">
        <v>2</v>
      </c>
      <c r="B91" s="38" t="s">
        <v>31</v>
      </c>
      <c r="C91" s="29" t="s">
        <v>12</v>
      </c>
      <c r="D91" s="29" t="s">
        <v>16</v>
      </c>
      <c r="E91" s="26">
        <v>3.1080000000000001</v>
      </c>
      <c r="F91" s="26">
        <f t="shared" si="22"/>
        <v>13.785</v>
      </c>
      <c r="G91" s="28">
        <v>3.1080000000000001</v>
      </c>
      <c r="H91" s="28">
        <f t="shared" si="23"/>
        <v>13.785</v>
      </c>
      <c r="I91" s="29" t="s">
        <v>195</v>
      </c>
      <c r="J91" s="26">
        <v>0</v>
      </c>
      <c r="K91" s="26">
        <f t="shared" si="24"/>
        <v>0</v>
      </c>
      <c r="L91" s="27" t="s">
        <v>24</v>
      </c>
      <c r="M91" s="61">
        <f t="shared" ref="M91:M100" si="25">F91-H91-K91</f>
        <v>0</v>
      </c>
    </row>
    <row r="92" spans="1:13" ht="27" customHeight="1" x14ac:dyDescent="0.25">
      <c r="A92" s="60">
        <v>3</v>
      </c>
      <c r="B92" s="39" t="s">
        <v>40</v>
      </c>
      <c r="C92" s="29" t="s">
        <v>13</v>
      </c>
      <c r="D92" s="29" t="s">
        <v>17</v>
      </c>
      <c r="E92" s="26">
        <v>0</v>
      </c>
      <c r="F92" s="26">
        <f t="shared" si="22"/>
        <v>0</v>
      </c>
      <c r="G92" s="30">
        <v>0</v>
      </c>
      <c r="H92" s="30">
        <f t="shared" si="23"/>
        <v>0</v>
      </c>
      <c r="I92" s="27" t="s">
        <v>24</v>
      </c>
      <c r="J92" s="26">
        <v>0</v>
      </c>
      <c r="K92" s="26">
        <f t="shared" si="24"/>
        <v>0</v>
      </c>
      <c r="L92" s="27" t="s">
        <v>24</v>
      </c>
      <c r="M92" s="61">
        <f t="shared" si="25"/>
        <v>0</v>
      </c>
    </row>
    <row r="93" spans="1:13" ht="27" customHeight="1" x14ac:dyDescent="0.25">
      <c r="A93" s="60">
        <v>4</v>
      </c>
      <c r="B93" s="39" t="s">
        <v>40</v>
      </c>
      <c r="C93" s="29" t="s">
        <v>25</v>
      </c>
      <c r="D93" s="29" t="s">
        <v>26</v>
      </c>
      <c r="E93" s="26">
        <v>0</v>
      </c>
      <c r="F93" s="26">
        <f t="shared" si="22"/>
        <v>0</v>
      </c>
      <c r="G93" s="30">
        <v>0</v>
      </c>
      <c r="H93" s="30">
        <f t="shared" si="23"/>
        <v>0</v>
      </c>
      <c r="I93" s="27" t="s">
        <v>24</v>
      </c>
      <c r="J93" s="26">
        <v>0</v>
      </c>
      <c r="K93" s="26">
        <f t="shared" si="24"/>
        <v>0</v>
      </c>
      <c r="L93" s="27" t="s">
        <v>24</v>
      </c>
      <c r="M93" s="61">
        <f t="shared" si="25"/>
        <v>0</v>
      </c>
    </row>
    <row r="94" spans="1:13" ht="27" customHeight="1" x14ac:dyDescent="0.25">
      <c r="A94" s="60">
        <v>5</v>
      </c>
      <c r="B94" s="38" t="s">
        <v>32</v>
      </c>
      <c r="C94" s="29" t="s">
        <v>27</v>
      </c>
      <c r="D94" s="29" t="s">
        <v>28</v>
      </c>
      <c r="E94" s="26">
        <v>0</v>
      </c>
      <c r="F94" s="26">
        <f t="shared" si="22"/>
        <v>0</v>
      </c>
      <c r="G94" s="26">
        <v>0</v>
      </c>
      <c r="H94" s="26">
        <f t="shared" si="23"/>
        <v>0</v>
      </c>
      <c r="I94" s="27" t="s">
        <v>24</v>
      </c>
      <c r="J94" s="26">
        <v>0</v>
      </c>
      <c r="K94" s="26">
        <f t="shared" si="24"/>
        <v>0</v>
      </c>
      <c r="L94" s="27" t="s">
        <v>24</v>
      </c>
      <c r="M94" s="61">
        <f t="shared" si="25"/>
        <v>0</v>
      </c>
    </row>
    <row r="95" spans="1:13" ht="27" customHeight="1" x14ac:dyDescent="0.25">
      <c r="A95" s="60">
        <v>6</v>
      </c>
      <c r="B95" s="38" t="s">
        <v>32</v>
      </c>
      <c r="C95" s="29" t="s">
        <v>29</v>
      </c>
      <c r="D95" s="40" t="s">
        <v>30</v>
      </c>
      <c r="E95" s="26">
        <v>0</v>
      </c>
      <c r="F95" s="26">
        <f t="shared" si="22"/>
        <v>0</v>
      </c>
      <c r="G95" s="26">
        <v>0</v>
      </c>
      <c r="H95" s="26">
        <f t="shared" si="23"/>
        <v>0</v>
      </c>
      <c r="I95" s="27" t="s">
        <v>24</v>
      </c>
      <c r="J95" s="26">
        <v>0</v>
      </c>
      <c r="K95" s="26">
        <f t="shared" si="24"/>
        <v>0</v>
      </c>
      <c r="L95" s="27" t="s">
        <v>24</v>
      </c>
      <c r="M95" s="61">
        <f t="shared" si="25"/>
        <v>0</v>
      </c>
    </row>
    <row r="96" spans="1:13" ht="27" customHeight="1" x14ac:dyDescent="0.25">
      <c r="A96" s="60">
        <v>8</v>
      </c>
      <c r="B96" s="38" t="s">
        <v>31</v>
      </c>
      <c r="C96" s="29" t="s">
        <v>176</v>
      </c>
      <c r="D96" s="59" t="s">
        <v>38</v>
      </c>
      <c r="E96" s="26">
        <v>0</v>
      </c>
      <c r="F96" s="26">
        <f t="shared" si="22"/>
        <v>0</v>
      </c>
      <c r="G96" s="26">
        <v>0</v>
      </c>
      <c r="H96" s="30">
        <f t="shared" si="23"/>
        <v>0</v>
      </c>
      <c r="I96" s="27" t="s">
        <v>24</v>
      </c>
      <c r="J96" s="26">
        <f>E96</f>
        <v>0</v>
      </c>
      <c r="K96" s="26">
        <f t="shared" si="24"/>
        <v>0</v>
      </c>
      <c r="L96" s="27" t="s">
        <v>24</v>
      </c>
      <c r="M96" s="72">
        <f>F96-H96-K96+0.5</f>
        <v>0.5</v>
      </c>
    </row>
    <row r="97" spans="1:13" ht="27" customHeight="1" x14ac:dyDescent="0.25">
      <c r="A97" s="60">
        <v>9</v>
      </c>
      <c r="B97" s="38" t="s">
        <v>31</v>
      </c>
      <c r="C97" s="29" t="s">
        <v>35</v>
      </c>
      <c r="D97" s="29" t="s">
        <v>36</v>
      </c>
      <c r="E97" s="26">
        <v>0</v>
      </c>
      <c r="F97" s="26">
        <f t="shared" si="22"/>
        <v>0</v>
      </c>
      <c r="G97" s="26">
        <v>0</v>
      </c>
      <c r="H97" s="30">
        <f t="shared" si="23"/>
        <v>0</v>
      </c>
      <c r="I97" s="27" t="s">
        <v>24</v>
      </c>
      <c r="J97" s="26">
        <f>E97</f>
        <v>0</v>
      </c>
      <c r="K97" s="26">
        <f t="shared" si="24"/>
        <v>0</v>
      </c>
      <c r="L97" s="27" t="s">
        <v>24</v>
      </c>
      <c r="M97" s="61">
        <f t="shared" si="25"/>
        <v>0</v>
      </c>
    </row>
    <row r="98" spans="1:13" ht="36.75" customHeight="1" x14ac:dyDescent="0.25">
      <c r="A98" s="60">
        <v>10</v>
      </c>
      <c r="B98" s="38" t="s">
        <v>31</v>
      </c>
      <c r="C98" s="39" t="s">
        <v>33</v>
      </c>
      <c r="D98" s="29" t="s">
        <v>18</v>
      </c>
      <c r="E98" s="26">
        <v>4.0000000000000001E-3</v>
      </c>
      <c r="F98" s="26">
        <f t="shared" si="22"/>
        <v>1.8000000000000002E-2</v>
      </c>
      <c r="G98" s="26">
        <v>0</v>
      </c>
      <c r="H98" s="26">
        <f t="shared" si="23"/>
        <v>0</v>
      </c>
      <c r="I98" s="27" t="s">
        <v>24</v>
      </c>
      <c r="J98" s="26">
        <v>0</v>
      </c>
      <c r="K98" s="26">
        <f t="shared" si="24"/>
        <v>1.7000000000000001E-2</v>
      </c>
      <c r="L98" s="27" t="s">
        <v>24</v>
      </c>
      <c r="M98" s="62">
        <f>F98-H98-K98+0.017</f>
        <v>1.8000000000000002E-2</v>
      </c>
    </row>
    <row r="99" spans="1:13" ht="27" customHeight="1" x14ac:dyDescent="0.25">
      <c r="A99" s="60">
        <v>11</v>
      </c>
      <c r="B99" s="38" t="s">
        <v>31</v>
      </c>
      <c r="C99" s="39" t="s">
        <v>34</v>
      </c>
      <c r="D99" s="29" t="s">
        <v>19</v>
      </c>
      <c r="E99" s="26">
        <v>0.03</v>
      </c>
      <c r="F99" s="26">
        <f t="shared" si="22"/>
        <v>0.19</v>
      </c>
      <c r="G99" s="26">
        <v>0</v>
      </c>
      <c r="H99" s="30">
        <f t="shared" si="23"/>
        <v>0</v>
      </c>
      <c r="I99" s="27" t="s">
        <v>24</v>
      </c>
      <c r="J99" s="26">
        <v>0</v>
      </c>
      <c r="K99" s="26">
        <f t="shared" si="24"/>
        <v>0.153</v>
      </c>
      <c r="L99" s="27" t="s">
        <v>24</v>
      </c>
      <c r="M99" s="62">
        <f>F99-H99-K99+0.2</f>
        <v>0.23700000000000002</v>
      </c>
    </row>
    <row r="100" spans="1:13" ht="27" customHeight="1" x14ac:dyDescent="0.25">
      <c r="A100" s="60">
        <v>12</v>
      </c>
      <c r="B100" s="38" t="s">
        <v>31</v>
      </c>
      <c r="C100" s="39" t="s">
        <v>42</v>
      </c>
      <c r="D100" s="29" t="s">
        <v>41</v>
      </c>
      <c r="E100" s="26">
        <v>0</v>
      </c>
      <c r="F100" s="26">
        <f t="shared" si="22"/>
        <v>0</v>
      </c>
      <c r="G100" s="26">
        <v>0</v>
      </c>
      <c r="H100" s="26">
        <f t="shared" si="23"/>
        <v>0</v>
      </c>
      <c r="I100" s="27" t="s">
        <v>24</v>
      </c>
      <c r="J100" s="26">
        <v>0</v>
      </c>
      <c r="K100" s="26">
        <f t="shared" si="24"/>
        <v>0</v>
      </c>
      <c r="L100" s="27" t="s">
        <v>24</v>
      </c>
      <c r="M100" s="63">
        <f t="shared" si="25"/>
        <v>0</v>
      </c>
    </row>
    <row r="101" spans="1:13" ht="33" customHeight="1" thickBot="1" x14ac:dyDescent="0.3">
      <c r="A101" s="64">
        <v>13</v>
      </c>
      <c r="B101" s="73" t="s">
        <v>37</v>
      </c>
      <c r="C101" s="73" t="s">
        <v>14</v>
      </c>
      <c r="D101" s="65" t="s">
        <v>198</v>
      </c>
      <c r="E101" s="66">
        <v>2</v>
      </c>
      <c r="F101" s="66">
        <f t="shared" si="22"/>
        <v>8</v>
      </c>
      <c r="G101" s="66">
        <v>0</v>
      </c>
      <c r="H101" s="66">
        <f t="shared" si="23"/>
        <v>0</v>
      </c>
      <c r="I101" s="67" t="s">
        <v>24</v>
      </c>
      <c r="J101" s="66">
        <v>2</v>
      </c>
      <c r="K101" s="66">
        <f t="shared" si="24"/>
        <v>8</v>
      </c>
      <c r="L101" s="67" t="s">
        <v>196</v>
      </c>
      <c r="M101" s="68">
        <f t="shared" ref="M101" si="26">F101-H101-K101</f>
        <v>0</v>
      </c>
    </row>
    <row r="102" spans="1:13" ht="12" customHeight="1" x14ac:dyDescent="0.25"/>
    <row r="103" spans="1:13" ht="12" customHeight="1" x14ac:dyDescent="0.25"/>
    <row r="104" spans="1:13" ht="12" customHeight="1" x14ac:dyDescent="0.25"/>
    <row r="105" spans="1:13" ht="12" customHeight="1" x14ac:dyDescent="0.25"/>
    <row r="106" spans="1:13" ht="12" customHeight="1" x14ac:dyDescent="0.25"/>
    <row r="107" spans="1:13" ht="12" customHeight="1" x14ac:dyDescent="0.25"/>
    <row r="108" spans="1:13" ht="16.5" customHeight="1" x14ac:dyDescent="0.25">
      <c r="A108" s="43"/>
      <c r="C108" s="43"/>
      <c r="D108" s="43"/>
      <c r="E108" s="34"/>
      <c r="F108" s="34"/>
      <c r="G108" s="34"/>
      <c r="H108" s="34"/>
      <c r="I108" s="35"/>
      <c r="J108" s="34"/>
      <c r="K108" s="34"/>
      <c r="L108" s="35"/>
      <c r="M108" s="34"/>
    </row>
    <row r="109" spans="1:13" ht="16.5" customHeight="1" x14ac:dyDescent="0.25">
      <c r="A109" s="43"/>
      <c r="C109" s="43"/>
      <c r="D109" s="43"/>
      <c r="E109" s="34"/>
      <c r="F109" s="34"/>
      <c r="G109" s="34"/>
      <c r="H109" s="34"/>
      <c r="I109" s="35"/>
      <c r="J109" s="34"/>
      <c r="K109" s="34"/>
      <c r="L109" s="35"/>
      <c r="M109" s="34"/>
    </row>
    <row r="110" spans="1:13" ht="16.5" customHeight="1" x14ac:dyDescent="0.25">
      <c r="A110" s="43"/>
      <c r="C110" s="43"/>
      <c r="D110" s="43"/>
      <c r="E110" s="34"/>
      <c r="F110" s="34"/>
      <c r="G110" s="34"/>
      <c r="H110" s="34"/>
      <c r="I110" s="35"/>
      <c r="J110" s="34"/>
      <c r="K110" s="34"/>
      <c r="L110" s="35"/>
      <c r="M110" s="34"/>
    </row>
    <row r="111" spans="1:13" ht="16.5" customHeight="1" x14ac:dyDescent="0.25"/>
    <row r="112" spans="1:13" ht="16.5" customHeight="1" x14ac:dyDescent="0.25"/>
    <row r="113" spans="1:13" ht="16.5" customHeight="1" x14ac:dyDescent="0.25"/>
    <row r="114" spans="1:13" ht="16.5" customHeight="1" x14ac:dyDescent="0.25"/>
    <row r="115" spans="1:13" ht="30" customHeight="1" x14ac:dyDescent="0.25">
      <c r="C115" s="235" t="s">
        <v>212</v>
      </c>
      <c r="D115" s="235"/>
      <c r="E115" s="235"/>
      <c r="F115" s="235"/>
      <c r="G115" s="235"/>
      <c r="H115" s="235"/>
      <c r="I115" s="235"/>
      <c r="J115" s="235"/>
      <c r="K115" s="235"/>
      <c r="L115" s="235"/>
    </row>
    <row r="116" spans="1:13" ht="20.100000000000001" customHeight="1" x14ac:dyDescent="0.25">
      <c r="D116" s="37"/>
      <c r="E116" s="37"/>
      <c r="F116" s="37"/>
    </row>
    <row r="117" spans="1:13" ht="30" customHeight="1" x14ac:dyDescent="0.25">
      <c r="B117" s="37" t="s">
        <v>0</v>
      </c>
      <c r="D117" s="37"/>
      <c r="E117" s="37"/>
      <c r="F117" s="37"/>
    </row>
    <row r="118" spans="1:13" ht="20.100000000000001" customHeight="1" thickBot="1" x14ac:dyDescent="0.3"/>
    <row r="119" spans="1:13" ht="30" customHeight="1" x14ac:dyDescent="0.25">
      <c r="A119" s="236" t="s">
        <v>1</v>
      </c>
      <c r="B119" s="238" t="s">
        <v>2</v>
      </c>
      <c r="C119" s="238" t="s">
        <v>3</v>
      </c>
      <c r="D119" s="240" t="s">
        <v>4</v>
      </c>
      <c r="E119" s="238" t="s">
        <v>8</v>
      </c>
      <c r="F119" s="238"/>
      <c r="G119" s="238" t="s">
        <v>7</v>
      </c>
      <c r="H119" s="238"/>
      <c r="I119" s="238"/>
      <c r="J119" s="238" t="s">
        <v>9</v>
      </c>
      <c r="K119" s="238"/>
      <c r="L119" s="238"/>
      <c r="M119" s="233" t="s">
        <v>10</v>
      </c>
    </row>
    <row r="120" spans="1:13" ht="60" customHeight="1" x14ac:dyDescent="0.25">
      <c r="A120" s="237"/>
      <c r="B120" s="239"/>
      <c r="C120" s="239"/>
      <c r="D120" s="241"/>
      <c r="E120" s="77" t="s">
        <v>48</v>
      </c>
      <c r="F120" s="76" t="s">
        <v>5</v>
      </c>
      <c r="G120" s="77" t="s">
        <v>6</v>
      </c>
      <c r="H120" s="76" t="s">
        <v>5</v>
      </c>
      <c r="I120" s="77" t="s">
        <v>23</v>
      </c>
      <c r="J120" s="77" t="s">
        <v>6</v>
      </c>
      <c r="K120" s="76" t="s">
        <v>5</v>
      </c>
      <c r="L120" s="77" t="s">
        <v>22</v>
      </c>
      <c r="M120" s="234"/>
    </row>
    <row r="121" spans="1:13" ht="27" customHeight="1" x14ac:dyDescent="0.25">
      <c r="A121" s="60">
        <v>1</v>
      </c>
      <c r="B121" s="38" t="s">
        <v>31</v>
      </c>
      <c r="C121" s="29" t="s">
        <v>11</v>
      </c>
      <c r="D121" s="29" t="s">
        <v>15</v>
      </c>
      <c r="E121" s="26">
        <v>0</v>
      </c>
      <c r="F121" s="26">
        <f t="shared" ref="F121:F132" si="27">F90+E121</f>
        <v>185</v>
      </c>
      <c r="G121" s="26">
        <v>0</v>
      </c>
      <c r="H121" s="26">
        <f t="shared" ref="H121:H132" si="28">H90+G121</f>
        <v>360</v>
      </c>
      <c r="I121" s="27" t="s">
        <v>24</v>
      </c>
      <c r="J121" s="26">
        <v>0</v>
      </c>
      <c r="K121" s="26">
        <f t="shared" ref="K121:K132" si="29">K90+J121</f>
        <v>0</v>
      </c>
      <c r="L121" s="27" t="s">
        <v>24</v>
      </c>
      <c r="M121" s="61">
        <f>(880+F121)-H121-K121</f>
        <v>705</v>
      </c>
    </row>
    <row r="122" spans="1:13" ht="27" customHeight="1" x14ac:dyDescent="0.25">
      <c r="A122" s="60">
        <v>2</v>
      </c>
      <c r="B122" s="38" t="s">
        <v>31</v>
      </c>
      <c r="C122" s="29" t="s">
        <v>12</v>
      </c>
      <c r="D122" s="29" t="s">
        <v>16</v>
      </c>
      <c r="E122" s="26">
        <v>5.4580000000000002</v>
      </c>
      <c r="F122" s="26">
        <f t="shared" si="27"/>
        <v>19.243000000000002</v>
      </c>
      <c r="G122" s="28">
        <v>5.4580000000000002</v>
      </c>
      <c r="H122" s="28">
        <f t="shared" si="28"/>
        <v>19.243000000000002</v>
      </c>
      <c r="I122" s="29" t="s">
        <v>195</v>
      </c>
      <c r="J122" s="26">
        <v>0</v>
      </c>
      <c r="K122" s="26">
        <f t="shared" si="29"/>
        <v>0</v>
      </c>
      <c r="L122" s="27" t="s">
        <v>24</v>
      </c>
      <c r="M122" s="61">
        <f t="shared" ref="M122:M131" si="30">F122-H122-K122</f>
        <v>0</v>
      </c>
    </row>
    <row r="123" spans="1:13" ht="27" customHeight="1" x14ac:dyDescent="0.25">
      <c r="A123" s="60">
        <v>3</v>
      </c>
      <c r="B123" s="39" t="s">
        <v>40</v>
      </c>
      <c r="C123" s="29" t="s">
        <v>13</v>
      </c>
      <c r="D123" s="29" t="s">
        <v>17</v>
      </c>
      <c r="E123" s="26">
        <v>0</v>
      </c>
      <c r="F123" s="26">
        <f t="shared" si="27"/>
        <v>0</v>
      </c>
      <c r="G123" s="30">
        <v>0</v>
      </c>
      <c r="H123" s="30">
        <f t="shared" si="28"/>
        <v>0</v>
      </c>
      <c r="I123" s="27" t="s">
        <v>24</v>
      </c>
      <c r="J123" s="26">
        <v>0</v>
      </c>
      <c r="K123" s="26">
        <f t="shared" si="29"/>
        <v>0</v>
      </c>
      <c r="L123" s="27" t="s">
        <v>24</v>
      </c>
      <c r="M123" s="61">
        <f t="shared" si="30"/>
        <v>0</v>
      </c>
    </row>
    <row r="124" spans="1:13" ht="27" customHeight="1" x14ac:dyDescent="0.25">
      <c r="A124" s="60">
        <v>4</v>
      </c>
      <c r="B124" s="39" t="s">
        <v>40</v>
      </c>
      <c r="C124" s="29" t="s">
        <v>25</v>
      </c>
      <c r="D124" s="29" t="s">
        <v>26</v>
      </c>
      <c r="E124" s="26">
        <v>0</v>
      </c>
      <c r="F124" s="26">
        <f t="shared" si="27"/>
        <v>0</v>
      </c>
      <c r="G124" s="30">
        <v>0</v>
      </c>
      <c r="H124" s="30">
        <f t="shared" si="28"/>
        <v>0</v>
      </c>
      <c r="I124" s="27" t="s">
        <v>24</v>
      </c>
      <c r="J124" s="26">
        <v>0</v>
      </c>
      <c r="K124" s="26">
        <f t="shared" si="29"/>
        <v>0</v>
      </c>
      <c r="L124" s="27" t="s">
        <v>24</v>
      </c>
      <c r="M124" s="61">
        <f t="shared" si="30"/>
        <v>0</v>
      </c>
    </row>
    <row r="125" spans="1:13" ht="27" customHeight="1" x14ac:dyDescent="0.25">
      <c r="A125" s="60">
        <v>5</v>
      </c>
      <c r="B125" s="38" t="s">
        <v>32</v>
      </c>
      <c r="C125" s="29" t="s">
        <v>27</v>
      </c>
      <c r="D125" s="29" t="s">
        <v>28</v>
      </c>
      <c r="E125" s="26">
        <v>1</v>
      </c>
      <c r="F125" s="26">
        <f t="shared" si="27"/>
        <v>1</v>
      </c>
      <c r="G125" s="26">
        <v>1</v>
      </c>
      <c r="H125" s="26">
        <f t="shared" si="28"/>
        <v>1</v>
      </c>
      <c r="I125" s="27" t="s">
        <v>197</v>
      </c>
      <c r="J125" s="26">
        <v>0</v>
      </c>
      <c r="K125" s="26">
        <f t="shared" si="29"/>
        <v>0</v>
      </c>
      <c r="L125" s="27" t="s">
        <v>24</v>
      </c>
      <c r="M125" s="61">
        <f t="shared" si="30"/>
        <v>0</v>
      </c>
    </row>
    <row r="126" spans="1:13" ht="29.1" customHeight="1" x14ac:dyDescent="0.25">
      <c r="A126" s="60">
        <v>6</v>
      </c>
      <c r="B126" s="38" t="s">
        <v>32</v>
      </c>
      <c r="C126" s="29" t="s">
        <v>29</v>
      </c>
      <c r="D126" s="40" t="s">
        <v>30</v>
      </c>
      <c r="E126" s="26">
        <v>0</v>
      </c>
      <c r="F126" s="26">
        <f t="shared" si="27"/>
        <v>0</v>
      </c>
      <c r="G126" s="26">
        <v>0</v>
      </c>
      <c r="H126" s="26">
        <f t="shared" si="28"/>
        <v>0</v>
      </c>
      <c r="I126" s="27" t="s">
        <v>24</v>
      </c>
      <c r="J126" s="26">
        <v>0</v>
      </c>
      <c r="K126" s="26">
        <f t="shared" si="29"/>
        <v>0</v>
      </c>
      <c r="L126" s="27" t="s">
        <v>24</v>
      </c>
      <c r="M126" s="61">
        <f t="shared" si="30"/>
        <v>0</v>
      </c>
    </row>
    <row r="127" spans="1:13" ht="27" customHeight="1" x14ac:dyDescent="0.25">
      <c r="A127" s="60">
        <v>8</v>
      </c>
      <c r="B127" s="38" t="s">
        <v>31</v>
      </c>
      <c r="C127" s="29" t="s">
        <v>176</v>
      </c>
      <c r="D127" s="59" t="s">
        <v>38</v>
      </c>
      <c r="E127" s="26">
        <v>0</v>
      </c>
      <c r="F127" s="26">
        <f t="shared" si="27"/>
        <v>0</v>
      </c>
      <c r="G127" s="26">
        <v>0</v>
      </c>
      <c r="H127" s="30">
        <f t="shared" si="28"/>
        <v>0</v>
      </c>
      <c r="I127" s="27" t="s">
        <v>24</v>
      </c>
      <c r="J127" s="26">
        <f>E127</f>
        <v>0</v>
      </c>
      <c r="K127" s="26">
        <f t="shared" si="29"/>
        <v>0</v>
      </c>
      <c r="L127" s="27" t="s">
        <v>24</v>
      </c>
      <c r="M127" s="72">
        <f>F127-H127-K127+0.5</f>
        <v>0.5</v>
      </c>
    </row>
    <row r="128" spans="1:13" ht="27" customHeight="1" x14ac:dyDescent="0.25">
      <c r="A128" s="60">
        <v>9</v>
      </c>
      <c r="B128" s="38" t="s">
        <v>31</v>
      </c>
      <c r="C128" s="29" t="s">
        <v>35</v>
      </c>
      <c r="D128" s="29" t="s">
        <v>36</v>
      </c>
      <c r="E128" s="26">
        <v>0</v>
      </c>
      <c r="F128" s="26">
        <f t="shared" si="27"/>
        <v>0</v>
      </c>
      <c r="G128" s="26">
        <v>0</v>
      </c>
      <c r="H128" s="30">
        <f t="shared" si="28"/>
        <v>0</v>
      </c>
      <c r="I128" s="27" t="s">
        <v>24</v>
      </c>
      <c r="J128" s="26">
        <f>E128</f>
        <v>0</v>
      </c>
      <c r="K128" s="26">
        <f t="shared" si="29"/>
        <v>0</v>
      </c>
      <c r="L128" s="27" t="s">
        <v>24</v>
      </c>
      <c r="M128" s="61">
        <f t="shared" si="30"/>
        <v>0</v>
      </c>
    </row>
    <row r="129" spans="1:13" ht="45.75" customHeight="1" x14ac:dyDescent="0.25">
      <c r="A129" s="60">
        <v>10</v>
      </c>
      <c r="B129" s="38" t="s">
        <v>31</v>
      </c>
      <c r="C129" s="39" t="s">
        <v>33</v>
      </c>
      <c r="D129" s="29" t="s">
        <v>18</v>
      </c>
      <c r="E129" s="26">
        <v>3.0000000000000001E-3</v>
      </c>
      <c r="F129" s="26">
        <f t="shared" si="27"/>
        <v>2.1000000000000001E-2</v>
      </c>
      <c r="G129" s="26">
        <v>0</v>
      </c>
      <c r="H129" s="26">
        <f t="shared" si="28"/>
        <v>0</v>
      </c>
      <c r="I129" s="27" t="s">
        <v>24</v>
      </c>
      <c r="J129" s="26">
        <v>0</v>
      </c>
      <c r="K129" s="26">
        <f t="shared" si="29"/>
        <v>1.7000000000000001E-2</v>
      </c>
      <c r="L129" s="27" t="s">
        <v>24</v>
      </c>
      <c r="M129" s="62">
        <f>F129-H129-K129+0.017</f>
        <v>2.1000000000000001E-2</v>
      </c>
    </row>
    <row r="130" spans="1:13" ht="27" customHeight="1" x14ac:dyDescent="0.25">
      <c r="A130" s="60">
        <v>11</v>
      </c>
      <c r="B130" s="38" t="s">
        <v>31</v>
      </c>
      <c r="C130" s="39" t="s">
        <v>34</v>
      </c>
      <c r="D130" s="29" t="s">
        <v>19</v>
      </c>
      <c r="E130" s="26">
        <v>0.02</v>
      </c>
      <c r="F130" s="26">
        <f t="shared" si="27"/>
        <v>0.21</v>
      </c>
      <c r="G130" s="26">
        <v>0</v>
      </c>
      <c r="H130" s="30">
        <f t="shared" si="28"/>
        <v>0</v>
      </c>
      <c r="I130" s="27" t="s">
        <v>24</v>
      </c>
      <c r="J130" s="26">
        <v>0</v>
      </c>
      <c r="K130" s="28">
        <f t="shared" si="29"/>
        <v>0.153</v>
      </c>
      <c r="L130" s="27" t="s">
        <v>24</v>
      </c>
      <c r="M130" s="62">
        <f>F130-H130-K130+0.2</f>
        <v>0.25700000000000001</v>
      </c>
    </row>
    <row r="131" spans="1:13" ht="30" customHeight="1" x14ac:dyDescent="0.25">
      <c r="A131" s="60">
        <v>12</v>
      </c>
      <c r="B131" s="38" t="s">
        <v>31</v>
      </c>
      <c r="C131" s="39" t="s">
        <v>42</v>
      </c>
      <c r="D131" s="29" t="s">
        <v>41</v>
      </c>
      <c r="E131" s="26">
        <v>0</v>
      </c>
      <c r="F131" s="26">
        <f t="shared" si="27"/>
        <v>0</v>
      </c>
      <c r="G131" s="28">
        <v>0</v>
      </c>
      <c r="H131" s="26">
        <f t="shared" si="28"/>
        <v>0</v>
      </c>
      <c r="I131" s="27" t="s">
        <v>24</v>
      </c>
      <c r="J131" s="26">
        <v>0</v>
      </c>
      <c r="K131" s="26">
        <f t="shared" si="29"/>
        <v>0</v>
      </c>
      <c r="L131" s="27" t="s">
        <v>24</v>
      </c>
      <c r="M131" s="63">
        <f t="shared" si="30"/>
        <v>0</v>
      </c>
    </row>
    <row r="132" spans="1:13" ht="27" customHeight="1" thickBot="1" x14ac:dyDescent="0.3">
      <c r="A132" s="64">
        <v>13</v>
      </c>
      <c r="B132" s="73" t="s">
        <v>37</v>
      </c>
      <c r="C132" s="73" t="s">
        <v>14</v>
      </c>
      <c r="D132" s="65" t="s">
        <v>198</v>
      </c>
      <c r="E132" s="66">
        <v>2</v>
      </c>
      <c r="F132" s="26">
        <f t="shared" si="27"/>
        <v>10</v>
      </c>
      <c r="G132" s="70">
        <v>0</v>
      </c>
      <c r="H132" s="66">
        <f t="shared" si="28"/>
        <v>0</v>
      </c>
      <c r="I132" s="67" t="s">
        <v>24</v>
      </c>
      <c r="J132" s="66">
        <v>2</v>
      </c>
      <c r="K132" s="66">
        <f t="shared" si="29"/>
        <v>10</v>
      </c>
      <c r="L132" s="67" t="s">
        <v>196</v>
      </c>
      <c r="M132" s="74">
        <f t="shared" ref="M132" si="31">F132-H132-K132</f>
        <v>0</v>
      </c>
    </row>
    <row r="133" spans="1:13" ht="13.5" customHeight="1" x14ac:dyDescent="0.25"/>
    <row r="134" spans="1:13" ht="13.5" customHeight="1" x14ac:dyDescent="0.25"/>
    <row r="135" spans="1:13" ht="13.5" customHeight="1" x14ac:dyDescent="0.25"/>
    <row r="136" spans="1:13" ht="13.5" customHeight="1" x14ac:dyDescent="0.25"/>
    <row r="137" spans="1:13" ht="13.5" customHeight="1" x14ac:dyDescent="0.25"/>
    <row r="138" spans="1:13" ht="16.5" x14ac:dyDescent="0.25">
      <c r="A138" s="43"/>
      <c r="C138" s="43"/>
      <c r="D138" s="43"/>
      <c r="E138" s="34"/>
      <c r="F138" s="34"/>
      <c r="G138" s="34"/>
      <c r="H138" s="34"/>
      <c r="I138" s="35"/>
      <c r="J138" s="34"/>
      <c r="K138" s="34"/>
      <c r="L138" s="35"/>
      <c r="M138" s="34"/>
    </row>
    <row r="142" spans="1:13" ht="30" customHeight="1" x14ac:dyDescent="0.25">
      <c r="C142" s="235" t="s">
        <v>212</v>
      </c>
      <c r="D142" s="235"/>
      <c r="E142" s="235"/>
      <c r="F142" s="235"/>
      <c r="G142" s="235"/>
      <c r="H142" s="235"/>
      <c r="I142" s="235"/>
      <c r="J142" s="235"/>
      <c r="K142" s="235"/>
      <c r="L142" s="235"/>
    </row>
    <row r="143" spans="1:13" ht="17.25" x14ac:dyDescent="0.25">
      <c r="D143" s="37"/>
      <c r="E143" s="37"/>
      <c r="F143" s="37"/>
    </row>
    <row r="144" spans="1:13" ht="30" customHeight="1" x14ac:dyDescent="0.25">
      <c r="B144" s="37" t="s">
        <v>0</v>
      </c>
      <c r="D144" s="37"/>
      <c r="E144" s="37"/>
      <c r="F144" s="37"/>
    </row>
    <row r="145" spans="1:13" ht="18" customHeight="1" thickBot="1" x14ac:dyDescent="0.3"/>
    <row r="146" spans="1:13" ht="30" customHeight="1" x14ac:dyDescent="0.25">
      <c r="A146" s="236" t="s">
        <v>1</v>
      </c>
      <c r="B146" s="238" t="s">
        <v>2</v>
      </c>
      <c r="C146" s="238" t="s">
        <v>3</v>
      </c>
      <c r="D146" s="240" t="s">
        <v>4</v>
      </c>
      <c r="E146" s="238" t="s">
        <v>8</v>
      </c>
      <c r="F146" s="238"/>
      <c r="G146" s="238" t="s">
        <v>7</v>
      </c>
      <c r="H146" s="238"/>
      <c r="I146" s="238"/>
      <c r="J146" s="238" t="s">
        <v>9</v>
      </c>
      <c r="K146" s="238"/>
      <c r="L146" s="238"/>
      <c r="M146" s="233" t="s">
        <v>10</v>
      </c>
    </row>
    <row r="147" spans="1:13" ht="60" customHeight="1" x14ac:dyDescent="0.25">
      <c r="A147" s="237"/>
      <c r="B147" s="239"/>
      <c r="C147" s="239"/>
      <c r="D147" s="241"/>
      <c r="E147" s="77" t="s">
        <v>49</v>
      </c>
      <c r="F147" s="76" t="s">
        <v>5</v>
      </c>
      <c r="G147" s="77" t="s">
        <v>6</v>
      </c>
      <c r="H147" s="76" t="s">
        <v>5</v>
      </c>
      <c r="I147" s="77" t="s">
        <v>23</v>
      </c>
      <c r="J147" s="77" t="s">
        <v>6</v>
      </c>
      <c r="K147" s="76" t="s">
        <v>5</v>
      </c>
      <c r="L147" s="77" t="s">
        <v>22</v>
      </c>
      <c r="M147" s="234"/>
    </row>
    <row r="148" spans="1:13" ht="27.6" customHeight="1" x14ac:dyDescent="0.25">
      <c r="A148" s="60">
        <v>1</v>
      </c>
      <c r="B148" s="38" t="s">
        <v>31</v>
      </c>
      <c r="C148" s="29" t="s">
        <v>11</v>
      </c>
      <c r="D148" s="29" t="s">
        <v>15</v>
      </c>
      <c r="E148" s="26">
        <v>90</v>
      </c>
      <c r="F148" s="26">
        <f t="shared" ref="F148:F153" si="32">F121+E148</f>
        <v>275</v>
      </c>
      <c r="G148" s="26">
        <v>0</v>
      </c>
      <c r="H148" s="26">
        <f t="shared" ref="H148:H159" si="33">H121+G148</f>
        <v>360</v>
      </c>
      <c r="I148" s="27" t="s">
        <v>24</v>
      </c>
      <c r="J148" s="26">
        <v>0</v>
      </c>
      <c r="K148" s="26">
        <f t="shared" ref="K148:K159" si="34">K121+J148</f>
        <v>0</v>
      </c>
      <c r="L148" s="27" t="s">
        <v>24</v>
      </c>
      <c r="M148" s="61">
        <f>(880+F148)-H148-K148</f>
        <v>795</v>
      </c>
    </row>
    <row r="149" spans="1:13" ht="27.6" customHeight="1" x14ac:dyDescent="0.25">
      <c r="A149" s="60">
        <v>2</v>
      </c>
      <c r="B149" s="38" t="s">
        <v>31</v>
      </c>
      <c r="C149" s="29" t="s">
        <v>12</v>
      </c>
      <c r="D149" s="29" t="s">
        <v>16</v>
      </c>
      <c r="E149" s="26">
        <v>2.0470000000000002</v>
      </c>
      <c r="F149" s="28">
        <f t="shared" si="32"/>
        <v>21.290000000000003</v>
      </c>
      <c r="G149" s="28">
        <v>2.0470000000000002</v>
      </c>
      <c r="H149" s="28">
        <f t="shared" si="33"/>
        <v>21.290000000000003</v>
      </c>
      <c r="I149" s="29" t="s">
        <v>195</v>
      </c>
      <c r="J149" s="26">
        <v>0</v>
      </c>
      <c r="K149" s="26">
        <f t="shared" si="34"/>
        <v>0</v>
      </c>
      <c r="L149" s="27" t="s">
        <v>24</v>
      </c>
      <c r="M149" s="61">
        <f t="shared" ref="M149:M158" si="35">F149-H149-K149</f>
        <v>0</v>
      </c>
    </row>
    <row r="150" spans="1:13" ht="27.6" customHeight="1" x14ac:dyDescent="0.25">
      <c r="A150" s="60">
        <v>3</v>
      </c>
      <c r="B150" s="39" t="s">
        <v>40</v>
      </c>
      <c r="C150" s="29" t="s">
        <v>13</v>
      </c>
      <c r="D150" s="29" t="s">
        <v>17</v>
      </c>
      <c r="E150" s="26">
        <v>0</v>
      </c>
      <c r="F150" s="26">
        <f t="shared" si="32"/>
        <v>0</v>
      </c>
      <c r="G150" s="30">
        <v>0</v>
      </c>
      <c r="H150" s="30">
        <f t="shared" si="33"/>
        <v>0</v>
      </c>
      <c r="I150" s="27" t="s">
        <v>24</v>
      </c>
      <c r="J150" s="26">
        <v>0</v>
      </c>
      <c r="K150" s="26">
        <f t="shared" si="34"/>
        <v>0</v>
      </c>
      <c r="L150" s="27" t="s">
        <v>24</v>
      </c>
      <c r="M150" s="61">
        <f t="shared" si="35"/>
        <v>0</v>
      </c>
    </row>
    <row r="151" spans="1:13" ht="27.6" customHeight="1" x14ac:dyDescent="0.25">
      <c r="A151" s="60">
        <v>4</v>
      </c>
      <c r="B151" s="39" t="s">
        <v>40</v>
      </c>
      <c r="C151" s="29" t="s">
        <v>25</v>
      </c>
      <c r="D151" s="29" t="s">
        <v>26</v>
      </c>
      <c r="E151" s="26">
        <v>0</v>
      </c>
      <c r="F151" s="26">
        <f t="shared" si="32"/>
        <v>0</v>
      </c>
      <c r="G151" s="30">
        <v>0</v>
      </c>
      <c r="H151" s="30">
        <f t="shared" si="33"/>
        <v>0</v>
      </c>
      <c r="I151" s="27" t="s">
        <v>24</v>
      </c>
      <c r="J151" s="26">
        <v>0</v>
      </c>
      <c r="K151" s="26">
        <f t="shared" si="34"/>
        <v>0</v>
      </c>
      <c r="L151" s="27" t="s">
        <v>24</v>
      </c>
      <c r="M151" s="61">
        <f t="shared" si="35"/>
        <v>0</v>
      </c>
    </row>
    <row r="152" spans="1:13" ht="27.6" customHeight="1" x14ac:dyDescent="0.25">
      <c r="A152" s="60">
        <v>5</v>
      </c>
      <c r="B152" s="38" t="s">
        <v>32</v>
      </c>
      <c r="C152" s="29" t="s">
        <v>27</v>
      </c>
      <c r="D152" s="29" t="s">
        <v>28</v>
      </c>
      <c r="E152" s="26">
        <v>0</v>
      </c>
      <c r="F152" s="26">
        <f t="shared" si="32"/>
        <v>1</v>
      </c>
      <c r="G152" s="26">
        <v>0</v>
      </c>
      <c r="H152" s="26">
        <f t="shared" si="33"/>
        <v>1</v>
      </c>
      <c r="I152" s="27" t="s">
        <v>24</v>
      </c>
      <c r="J152" s="26">
        <v>0</v>
      </c>
      <c r="K152" s="26">
        <f t="shared" si="34"/>
        <v>0</v>
      </c>
      <c r="L152" s="27" t="s">
        <v>24</v>
      </c>
      <c r="M152" s="61">
        <f t="shared" si="35"/>
        <v>0</v>
      </c>
    </row>
    <row r="153" spans="1:13" ht="27.95" customHeight="1" x14ac:dyDescent="0.25">
      <c r="A153" s="60">
        <v>6</v>
      </c>
      <c r="B153" s="38" t="s">
        <v>32</v>
      </c>
      <c r="C153" s="29" t="s">
        <v>29</v>
      </c>
      <c r="D153" s="40" t="s">
        <v>30</v>
      </c>
      <c r="E153" s="26">
        <v>0</v>
      </c>
      <c r="F153" s="26">
        <f t="shared" si="32"/>
        <v>0</v>
      </c>
      <c r="G153" s="26">
        <v>0</v>
      </c>
      <c r="H153" s="26">
        <f t="shared" si="33"/>
        <v>0</v>
      </c>
      <c r="I153" s="27" t="s">
        <v>24</v>
      </c>
      <c r="J153" s="26">
        <v>0</v>
      </c>
      <c r="K153" s="26">
        <f t="shared" si="34"/>
        <v>0</v>
      </c>
      <c r="L153" s="27" t="s">
        <v>24</v>
      </c>
      <c r="M153" s="61">
        <f t="shared" si="35"/>
        <v>0</v>
      </c>
    </row>
    <row r="154" spans="1:13" ht="27.6" customHeight="1" x14ac:dyDescent="0.25">
      <c r="A154" s="60">
        <v>8</v>
      </c>
      <c r="B154" s="38" t="s">
        <v>31</v>
      </c>
      <c r="C154" s="29" t="s">
        <v>176</v>
      </c>
      <c r="D154" s="59" t="s">
        <v>38</v>
      </c>
      <c r="E154" s="26">
        <v>0</v>
      </c>
      <c r="F154" s="26">
        <v>0</v>
      </c>
      <c r="G154" s="26">
        <v>0</v>
      </c>
      <c r="H154" s="30">
        <f t="shared" si="33"/>
        <v>0</v>
      </c>
      <c r="I154" s="27" t="s">
        <v>24</v>
      </c>
      <c r="J154" s="26">
        <v>0</v>
      </c>
      <c r="K154" s="26">
        <f t="shared" si="34"/>
        <v>0</v>
      </c>
      <c r="L154" s="27" t="s">
        <v>24</v>
      </c>
      <c r="M154" s="72">
        <f>F154-H154-K154+0.5</f>
        <v>0.5</v>
      </c>
    </row>
    <row r="155" spans="1:13" ht="27.6" customHeight="1" x14ac:dyDescent="0.25">
      <c r="A155" s="60">
        <v>9</v>
      </c>
      <c r="B155" s="38" t="s">
        <v>31</v>
      </c>
      <c r="C155" s="29" t="s">
        <v>35</v>
      </c>
      <c r="D155" s="29" t="s">
        <v>36</v>
      </c>
      <c r="E155" s="26">
        <v>0</v>
      </c>
      <c r="F155" s="26">
        <f>F128+E155</f>
        <v>0</v>
      </c>
      <c r="G155" s="26">
        <v>0</v>
      </c>
      <c r="H155" s="30">
        <f t="shared" si="33"/>
        <v>0</v>
      </c>
      <c r="I155" s="27" t="s">
        <v>24</v>
      </c>
      <c r="J155" s="26">
        <f>E155</f>
        <v>0</v>
      </c>
      <c r="K155" s="26">
        <f t="shared" si="34"/>
        <v>0</v>
      </c>
      <c r="L155" s="27" t="s">
        <v>24</v>
      </c>
      <c r="M155" s="61">
        <f t="shared" si="35"/>
        <v>0</v>
      </c>
    </row>
    <row r="156" spans="1:13" ht="35.25" customHeight="1" x14ac:dyDescent="0.25">
      <c r="A156" s="60">
        <v>10</v>
      </c>
      <c r="B156" s="38" t="s">
        <v>31</v>
      </c>
      <c r="C156" s="39" t="s">
        <v>33</v>
      </c>
      <c r="D156" s="29" t="s">
        <v>18</v>
      </c>
      <c r="E156" s="26">
        <v>5.0000000000000001E-3</v>
      </c>
      <c r="F156" s="26">
        <f>F129+E156</f>
        <v>2.6000000000000002E-2</v>
      </c>
      <c r="G156" s="26">
        <v>0</v>
      </c>
      <c r="H156" s="26">
        <f t="shared" si="33"/>
        <v>0</v>
      </c>
      <c r="I156" s="27" t="s">
        <v>24</v>
      </c>
      <c r="J156" s="26">
        <v>0</v>
      </c>
      <c r="K156" s="26">
        <f t="shared" si="34"/>
        <v>1.7000000000000001E-2</v>
      </c>
      <c r="L156" s="27" t="s">
        <v>24</v>
      </c>
      <c r="M156" s="61">
        <f>F156-H156-K156+0.017</f>
        <v>2.6000000000000002E-2</v>
      </c>
    </row>
    <row r="157" spans="1:13" ht="27.6" customHeight="1" x14ac:dyDescent="0.25">
      <c r="A157" s="60">
        <v>11</v>
      </c>
      <c r="B157" s="38" t="s">
        <v>31</v>
      </c>
      <c r="C157" s="39" t="s">
        <v>34</v>
      </c>
      <c r="D157" s="29" t="s">
        <v>19</v>
      </c>
      <c r="E157" s="26">
        <v>0.02</v>
      </c>
      <c r="F157" s="26">
        <f>F130+E157</f>
        <v>0.22999999999999998</v>
      </c>
      <c r="G157" s="26">
        <v>0</v>
      </c>
      <c r="H157" s="30">
        <f t="shared" si="33"/>
        <v>0</v>
      </c>
      <c r="I157" s="27" t="s">
        <v>24</v>
      </c>
      <c r="J157" s="28">
        <v>0</v>
      </c>
      <c r="K157" s="28">
        <f t="shared" si="34"/>
        <v>0.153</v>
      </c>
      <c r="L157" s="27" t="s">
        <v>24</v>
      </c>
      <c r="M157" s="62">
        <f>F157-H157-K157+0.2</f>
        <v>0.27700000000000002</v>
      </c>
    </row>
    <row r="158" spans="1:13" ht="27.2" customHeight="1" x14ac:dyDescent="0.25">
      <c r="A158" s="60">
        <v>12</v>
      </c>
      <c r="B158" s="38" t="s">
        <v>31</v>
      </c>
      <c r="C158" s="39" t="s">
        <v>42</v>
      </c>
      <c r="D158" s="29" t="s">
        <v>41</v>
      </c>
      <c r="E158" s="26">
        <v>0</v>
      </c>
      <c r="F158" s="26">
        <f>F131+E158</f>
        <v>0</v>
      </c>
      <c r="G158" s="26">
        <v>0</v>
      </c>
      <c r="H158" s="26">
        <f t="shared" si="33"/>
        <v>0</v>
      </c>
      <c r="I158" s="27" t="s">
        <v>24</v>
      </c>
      <c r="J158" s="26">
        <v>0</v>
      </c>
      <c r="K158" s="26">
        <f t="shared" si="34"/>
        <v>0</v>
      </c>
      <c r="L158" s="27" t="s">
        <v>24</v>
      </c>
      <c r="M158" s="61">
        <f t="shared" si="35"/>
        <v>0</v>
      </c>
    </row>
    <row r="159" spans="1:13" ht="28.5" customHeight="1" thickBot="1" x14ac:dyDescent="0.3">
      <c r="A159" s="64">
        <v>13</v>
      </c>
      <c r="B159" s="73" t="s">
        <v>37</v>
      </c>
      <c r="C159" s="73" t="s">
        <v>14</v>
      </c>
      <c r="D159" s="65" t="s">
        <v>198</v>
      </c>
      <c r="E159" s="66">
        <v>2</v>
      </c>
      <c r="F159" s="66">
        <f>F132+E159</f>
        <v>12</v>
      </c>
      <c r="G159" s="66">
        <v>0</v>
      </c>
      <c r="H159" s="66">
        <f t="shared" si="33"/>
        <v>0</v>
      </c>
      <c r="I159" s="67" t="s">
        <v>24</v>
      </c>
      <c r="J159" s="66">
        <v>2</v>
      </c>
      <c r="K159" s="66">
        <f t="shared" si="34"/>
        <v>12</v>
      </c>
      <c r="L159" s="67" t="s">
        <v>196</v>
      </c>
      <c r="M159" s="71">
        <f t="shared" ref="M159" si="36">F159-H159-K159</f>
        <v>0</v>
      </c>
    </row>
    <row r="160" spans="1:13" ht="13.5" customHeight="1" x14ac:dyDescent="0.25"/>
    <row r="161" spans="1:13" ht="13.5" customHeight="1" x14ac:dyDescent="0.25"/>
    <row r="162" spans="1:13" ht="13.5" customHeight="1" x14ac:dyDescent="0.25"/>
    <row r="163" spans="1:13" ht="13.5" customHeight="1" x14ac:dyDescent="0.25"/>
    <row r="164" spans="1:13" ht="13.5" customHeight="1" x14ac:dyDescent="0.25"/>
    <row r="165" spans="1:13" ht="13.5" customHeight="1" x14ac:dyDescent="0.25"/>
    <row r="171" spans="1:13" ht="30" customHeight="1" x14ac:dyDescent="0.25">
      <c r="C171" s="235" t="s">
        <v>212</v>
      </c>
      <c r="D171" s="235"/>
      <c r="E171" s="235"/>
      <c r="F171" s="235"/>
      <c r="G171" s="235"/>
      <c r="H171" s="235"/>
      <c r="I171" s="235"/>
      <c r="J171" s="235"/>
      <c r="K171" s="235"/>
      <c r="L171" s="235"/>
    </row>
    <row r="172" spans="1:13" ht="17.25" x14ac:dyDescent="0.25">
      <c r="D172" s="37"/>
      <c r="E172" s="37"/>
      <c r="F172" s="37"/>
    </row>
    <row r="173" spans="1:13" ht="30" customHeight="1" x14ac:dyDescent="0.25">
      <c r="B173" s="37" t="s">
        <v>0</v>
      </c>
      <c r="D173" s="37"/>
      <c r="E173" s="37"/>
      <c r="F173" s="37"/>
    </row>
    <row r="174" spans="1:13" ht="15.75" thickBot="1" x14ac:dyDescent="0.3"/>
    <row r="175" spans="1:13" ht="30" customHeight="1" x14ac:dyDescent="0.25">
      <c r="A175" s="236" t="s">
        <v>1</v>
      </c>
      <c r="B175" s="238" t="s">
        <v>2</v>
      </c>
      <c r="C175" s="238" t="s">
        <v>3</v>
      </c>
      <c r="D175" s="240" t="s">
        <v>4</v>
      </c>
      <c r="E175" s="238" t="s">
        <v>8</v>
      </c>
      <c r="F175" s="238"/>
      <c r="G175" s="238" t="s">
        <v>7</v>
      </c>
      <c r="H175" s="238"/>
      <c r="I175" s="238"/>
      <c r="J175" s="238" t="s">
        <v>9</v>
      </c>
      <c r="K175" s="238"/>
      <c r="L175" s="238"/>
      <c r="M175" s="233" t="s">
        <v>10</v>
      </c>
    </row>
    <row r="176" spans="1:13" ht="60" customHeight="1" x14ac:dyDescent="0.25">
      <c r="A176" s="237"/>
      <c r="B176" s="239"/>
      <c r="C176" s="239"/>
      <c r="D176" s="241"/>
      <c r="E176" s="77" t="s">
        <v>50</v>
      </c>
      <c r="F176" s="76" t="s">
        <v>5</v>
      </c>
      <c r="G176" s="77" t="s">
        <v>6</v>
      </c>
      <c r="H176" s="76" t="s">
        <v>5</v>
      </c>
      <c r="I176" s="77" t="s">
        <v>23</v>
      </c>
      <c r="J176" s="77" t="s">
        <v>6</v>
      </c>
      <c r="K176" s="76" t="s">
        <v>5</v>
      </c>
      <c r="L176" s="77" t="s">
        <v>22</v>
      </c>
      <c r="M176" s="234"/>
    </row>
    <row r="177" spans="1:13" ht="27.6" customHeight="1" x14ac:dyDescent="0.25">
      <c r="A177" s="60">
        <v>1</v>
      </c>
      <c r="B177" s="38" t="s">
        <v>31</v>
      </c>
      <c r="C177" s="29" t="s">
        <v>11</v>
      </c>
      <c r="D177" s="29" t="s">
        <v>15</v>
      </c>
      <c r="E177" s="26">
        <v>0</v>
      </c>
      <c r="F177" s="26">
        <f t="shared" ref="F177:F188" si="37">F148+E177</f>
        <v>275</v>
      </c>
      <c r="G177" s="26">
        <v>0</v>
      </c>
      <c r="H177" s="26">
        <f t="shared" ref="H177:H188" si="38">H148+G177</f>
        <v>360</v>
      </c>
      <c r="I177" s="32" t="s">
        <v>24</v>
      </c>
      <c r="J177" s="26">
        <v>0</v>
      </c>
      <c r="K177" s="26">
        <f t="shared" ref="K177:K188" si="39">K148+J177</f>
        <v>0</v>
      </c>
      <c r="L177" s="27" t="s">
        <v>24</v>
      </c>
      <c r="M177" s="61">
        <f>(880+F177)-H177-K177</f>
        <v>795</v>
      </c>
    </row>
    <row r="178" spans="1:13" ht="27.6" customHeight="1" x14ac:dyDescent="0.25">
      <c r="A178" s="60">
        <v>2</v>
      </c>
      <c r="B178" s="38" t="s">
        <v>31</v>
      </c>
      <c r="C178" s="29" t="s">
        <v>12</v>
      </c>
      <c r="D178" s="29" t="s">
        <v>16</v>
      </c>
      <c r="E178" s="26">
        <v>6.6340000000000003</v>
      </c>
      <c r="F178" s="28">
        <f t="shared" si="37"/>
        <v>27.924000000000003</v>
      </c>
      <c r="G178" s="28">
        <v>6.6340000000000003</v>
      </c>
      <c r="H178" s="28">
        <f t="shared" si="38"/>
        <v>27.924000000000003</v>
      </c>
      <c r="I178" s="29" t="s">
        <v>195</v>
      </c>
      <c r="J178" s="26">
        <v>0</v>
      </c>
      <c r="K178" s="26">
        <f t="shared" si="39"/>
        <v>0</v>
      </c>
      <c r="L178" s="27" t="s">
        <v>24</v>
      </c>
      <c r="M178" s="61">
        <f t="shared" ref="M178:M187" si="40">F178-H178-K178</f>
        <v>0</v>
      </c>
    </row>
    <row r="179" spans="1:13" ht="27.6" customHeight="1" x14ac:dyDescent="0.25">
      <c r="A179" s="60">
        <v>3</v>
      </c>
      <c r="B179" s="39" t="s">
        <v>40</v>
      </c>
      <c r="C179" s="29" t="s">
        <v>13</v>
      </c>
      <c r="D179" s="29" t="s">
        <v>17</v>
      </c>
      <c r="E179" s="26">
        <v>0</v>
      </c>
      <c r="F179" s="26">
        <f t="shared" si="37"/>
        <v>0</v>
      </c>
      <c r="G179" s="30">
        <v>0</v>
      </c>
      <c r="H179" s="30">
        <f t="shared" si="38"/>
        <v>0</v>
      </c>
      <c r="I179" s="27" t="s">
        <v>24</v>
      </c>
      <c r="J179" s="26">
        <v>0</v>
      </c>
      <c r="K179" s="26">
        <f t="shared" si="39"/>
        <v>0</v>
      </c>
      <c r="L179" s="27" t="s">
        <v>24</v>
      </c>
      <c r="M179" s="61">
        <f t="shared" si="40"/>
        <v>0</v>
      </c>
    </row>
    <row r="180" spans="1:13" ht="27.6" customHeight="1" x14ac:dyDescent="0.25">
      <c r="A180" s="60">
        <v>4</v>
      </c>
      <c r="B180" s="39" t="s">
        <v>40</v>
      </c>
      <c r="C180" s="29" t="s">
        <v>25</v>
      </c>
      <c r="D180" s="29" t="s">
        <v>26</v>
      </c>
      <c r="E180" s="26">
        <v>0</v>
      </c>
      <c r="F180" s="26">
        <f t="shared" si="37"/>
        <v>0</v>
      </c>
      <c r="G180" s="30">
        <v>0</v>
      </c>
      <c r="H180" s="26">
        <f t="shared" si="38"/>
        <v>0</v>
      </c>
      <c r="I180" s="27" t="s">
        <v>24</v>
      </c>
      <c r="J180" s="26">
        <v>0</v>
      </c>
      <c r="K180" s="26">
        <f t="shared" si="39"/>
        <v>0</v>
      </c>
      <c r="L180" s="27" t="s">
        <v>24</v>
      </c>
      <c r="M180" s="61">
        <f t="shared" si="40"/>
        <v>0</v>
      </c>
    </row>
    <row r="181" spans="1:13" ht="27.6" customHeight="1" x14ac:dyDescent="0.25">
      <c r="A181" s="60">
        <v>5</v>
      </c>
      <c r="B181" s="38" t="s">
        <v>32</v>
      </c>
      <c r="C181" s="29" t="s">
        <v>27</v>
      </c>
      <c r="D181" s="29" t="s">
        <v>28</v>
      </c>
      <c r="E181" s="26">
        <v>0.08</v>
      </c>
      <c r="F181" s="26">
        <f t="shared" si="37"/>
        <v>1.08</v>
      </c>
      <c r="G181" s="26">
        <v>0.08</v>
      </c>
      <c r="H181" s="33">
        <f t="shared" si="38"/>
        <v>1.08</v>
      </c>
      <c r="I181" s="27" t="s">
        <v>197</v>
      </c>
      <c r="J181" s="26">
        <v>0</v>
      </c>
      <c r="K181" s="26">
        <f t="shared" si="39"/>
        <v>0</v>
      </c>
      <c r="L181" s="27" t="s">
        <v>24</v>
      </c>
      <c r="M181" s="61">
        <f t="shared" si="40"/>
        <v>0</v>
      </c>
    </row>
    <row r="182" spans="1:13" ht="27.95" customHeight="1" x14ac:dyDescent="0.25">
      <c r="A182" s="60">
        <v>6</v>
      </c>
      <c r="B182" s="38" t="s">
        <v>32</v>
      </c>
      <c r="C182" s="29" t="s">
        <v>29</v>
      </c>
      <c r="D182" s="40" t="s">
        <v>30</v>
      </c>
      <c r="E182" s="26">
        <v>0</v>
      </c>
      <c r="F182" s="26">
        <f t="shared" si="37"/>
        <v>0</v>
      </c>
      <c r="G182" s="26">
        <v>0</v>
      </c>
      <c r="H182" s="30">
        <f t="shared" si="38"/>
        <v>0</v>
      </c>
      <c r="I182" s="27" t="s">
        <v>24</v>
      </c>
      <c r="J182" s="26">
        <v>0</v>
      </c>
      <c r="K182" s="26">
        <f t="shared" si="39"/>
        <v>0</v>
      </c>
      <c r="L182" s="27" t="s">
        <v>24</v>
      </c>
      <c r="M182" s="61">
        <f t="shared" si="40"/>
        <v>0</v>
      </c>
    </row>
    <row r="183" spans="1:13" ht="27.6" customHeight="1" x14ac:dyDescent="0.25">
      <c r="A183" s="60">
        <v>8</v>
      </c>
      <c r="B183" s="38" t="s">
        <v>31</v>
      </c>
      <c r="C183" s="29" t="s">
        <v>176</v>
      </c>
      <c r="D183" s="59" t="s">
        <v>38</v>
      </c>
      <c r="E183" s="26">
        <v>0</v>
      </c>
      <c r="F183" s="30">
        <f t="shared" si="37"/>
        <v>0</v>
      </c>
      <c r="G183" s="26">
        <v>0</v>
      </c>
      <c r="H183" s="30">
        <f t="shared" si="38"/>
        <v>0</v>
      </c>
      <c r="I183" s="27" t="s">
        <v>24</v>
      </c>
      <c r="J183" s="26">
        <f>E183</f>
        <v>0</v>
      </c>
      <c r="K183" s="30">
        <f t="shared" si="39"/>
        <v>0</v>
      </c>
      <c r="L183" s="27" t="s">
        <v>24</v>
      </c>
      <c r="M183" s="72">
        <f>F183-H183-K183+0.5</f>
        <v>0.5</v>
      </c>
    </row>
    <row r="184" spans="1:13" ht="27.6" customHeight="1" x14ac:dyDescent="0.25">
      <c r="A184" s="60">
        <v>9</v>
      </c>
      <c r="B184" s="38" t="s">
        <v>31</v>
      </c>
      <c r="C184" s="29" t="s">
        <v>35</v>
      </c>
      <c r="D184" s="29" t="s">
        <v>36</v>
      </c>
      <c r="E184" s="26">
        <v>0</v>
      </c>
      <c r="F184" s="26">
        <f t="shared" si="37"/>
        <v>0</v>
      </c>
      <c r="G184" s="26">
        <v>0</v>
      </c>
      <c r="H184" s="30">
        <f t="shared" si="38"/>
        <v>0</v>
      </c>
      <c r="I184" s="27" t="s">
        <v>24</v>
      </c>
      <c r="J184" s="26">
        <f>E184</f>
        <v>0</v>
      </c>
      <c r="K184" s="30">
        <f t="shared" si="39"/>
        <v>0</v>
      </c>
      <c r="L184" s="27" t="s">
        <v>24</v>
      </c>
      <c r="M184" s="61">
        <f t="shared" si="40"/>
        <v>0</v>
      </c>
    </row>
    <row r="185" spans="1:13" ht="40.5" customHeight="1" x14ac:dyDescent="0.25">
      <c r="A185" s="60">
        <v>10</v>
      </c>
      <c r="B185" s="38" t="s">
        <v>31</v>
      </c>
      <c r="C185" s="39" t="s">
        <v>33</v>
      </c>
      <c r="D185" s="29" t="s">
        <v>18</v>
      </c>
      <c r="E185" s="26">
        <v>4.0000000000000001E-3</v>
      </c>
      <c r="F185" s="26">
        <f t="shared" si="37"/>
        <v>3.0000000000000002E-2</v>
      </c>
      <c r="G185" s="26">
        <v>0</v>
      </c>
      <c r="H185" s="26">
        <f t="shared" si="38"/>
        <v>0</v>
      </c>
      <c r="I185" s="27" t="s">
        <v>24</v>
      </c>
      <c r="J185" s="26">
        <v>0</v>
      </c>
      <c r="K185" s="33">
        <f t="shared" si="39"/>
        <v>1.7000000000000001E-2</v>
      </c>
      <c r="L185" s="27" t="s">
        <v>24</v>
      </c>
      <c r="M185" s="62">
        <f>F185-H185-K185+0.017</f>
        <v>3.0000000000000002E-2</v>
      </c>
    </row>
    <row r="186" spans="1:13" ht="27.95" customHeight="1" x14ac:dyDescent="0.25">
      <c r="A186" s="60">
        <v>11</v>
      </c>
      <c r="B186" s="38" t="s">
        <v>31</v>
      </c>
      <c r="C186" s="39" t="s">
        <v>34</v>
      </c>
      <c r="D186" s="29" t="s">
        <v>19</v>
      </c>
      <c r="E186" s="26">
        <v>0.03</v>
      </c>
      <c r="F186" s="26">
        <f t="shared" si="37"/>
        <v>0.26</v>
      </c>
      <c r="G186" s="26">
        <v>0</v>
      </c>
      <c r="H186" s="30">
        <f t="shared" si="38"/>
        <v>0</v>
      </c>
      <c r="I186" s="27" t="s">
        <v>24</v>
      </c>
      <c r="J186" s="28">
        <v>0</v>
      </c>
      <c r="K186" s="33">
        <f t="shared" si="39"/>
        <v>0.153</v>
      </c>
      <c r="L186" s="27" t="s">
        <v>24</v>
      </c>
      <c r="M186" s="62">
        <f>F186-K186+0.2</f>
        <v>0.30700000000000005</v>
      </c>
    </row>
    <row r="187" spans="1:13" ht="27.75" customHeight="1" x14ac:dyDescent="0.25">
      <c r="A187" s="60">
        <v>12</v>
      </c>
      <c r="B187" s="38" t="s">
        <v>31</v>
      </c>
      <c r="C187" s="39" t="s">
        <v>42</v>
      </c>
      <c r="D187" s="29" t="s">
        <v>41</v>
      </c>
      <c r="E187" s="26">
        <v>0</v>
      </c>
      <c r="F187" s="26">
        <f t="shared" si="37"/>
        <v>0</v>
      </c>
      <c r="G187" s="26">
        <v>0</v>
      </c>
      <c r="H187" s="26">
        <f t="shared" si="38"/>
        <v>0</v>
      </c>
      <c r="I187" s="27" t="s">
        <v>24</v>
      </c>
      <c r="J187" s="26">
        <v>0</v>
      </c>
      <c r="K187" s="26">
        <f t="shared" si="39"/>
        <v>0</v>
      </c>
      <c r="L187" s="27" t="s">
        <v>24</v>
      </c>
      <c r="M187" s="61">
        <f t="shared" si="40"/>
        <v>0</v>
      </c>
    </row>
    <row r="188" spans="1:13" ht="24.75" customHeight="1" thickBot="1" x14ac:dyDescent="0.3">
      <c r="A188" s="64">
        <v>13</v>
      </c>
      <c r="B188" s="73" t="s">
        <v>37</v>
      </c>
      <c r="C188" s="73" t="s">
        <v>14</v>
      </c>
      <c r="D188" s="65" t="s">
        <v>198</v>
      </c>
      <c r="E188" s="66">
        <v>2</v>
      </c>
      <c r="F188" s="66">
        <f t="shared" si="37"/>
        <v>14</v>
      </c>
      <c r="G188" s="66">
        <v>0</v>
      </c>
      <c r="H188" s="66">
        <f t="shared" si="38"/>
        <v>0</v>
      </c>
      <c r="I188" s="67" t="s">
        <v>24</v>
      </c>
      <c r="J188" s="66">
        <v>2</v>
      </c>
      <c r="K188" s="66">
        <f t="shared" si="39"/>
        <v>14</v>
      </c>
      <c r="L188" s="67" t="s">
        <v>196</v>
      </c>
      <c r="M188" s="71">
        <f t="shared" ref="M188" si="41">F188-H188-K188</f>
        <v>0</v>
      </c>
    </row>
    <row r="189" spans="1:13" ht="14.1" customHeight="1" x14ac:dyDescent="0.25"/>
    <row r="190" spans="1:13" ht="14.1" customHeight="1" x14ac:dyDescent="0.25"/>
    <row r="191" spans="1:13" ht="14.1" customHeight="1" x14ac:dyDescent="0.25"/>
    <row r="192" spans="1:13" ht="14.1" customHeight="1" x14ac:dyDescent="0.25"/>
    <row r="193" spans="1:13" ht="14.1" customHeight="1" x14ac:dyDescent="0.25"/>
    <row r="194" spans="1:13" ht="14.1" customHeight="1" x14ac:dyDescent="0.25"/>
    <row r="195" spans="1:13" ht="14.1" customHeight="1" x14ac:dyDescent="0.25"/>
    <row r="196" spans="1:13" ht="14.1" customHeight="1" x14ac:dyDescent="0.25"/>
    <row r="197" spans="1:13" ht="14.1" customHeight="1" x14ac:dyDescent="0.25"/>
    <row r="200" spans="1:13" ht="30" customHeight="1" x14ac:dyDescent="0.25">
      <c r="C200" s="235" t="s">
        <v>212</v>
      </c>
      <c r="D200" s="235"/>
      <c r="E200" s="235"/>
      <c r="F200" s="235"/>
      <c r="G200" s="235"/>
      <c r="H200" s="235"/>
      <c r="I200" s="235"/>
      <c r="J200" s="235"/>
      <c r="K200" s="235"/>
      <c r="L200" s="235"/>
    </row>
    <row r="201" spans="1:13" ht="17.25" x14ac:dyDescent="0.25">
      <c r="D201" s="37"/>
      <c r="E201" s="37"/>
      <c r="F201" s="37"/>
    </row>
    <row r="202" spans="1:13" ht="30" customHeight="1" x14ac:dyDescent="0.25">
      <c r="B202" s="37" t="s">
        <v>0</v>
      </c>
      <c r="D202" s="37"/>
      <c r="E202" s="37"/>
      <c r="F202" s="37"/>
    </row>
    <row r="203" spans="1:13" ht="15.75" thickBot="1" x14ac:dyDescent="0.3"/>
    <row r="204" spans="1:13" ht="30" customHeight="1" x14ac:dyDescent="0.25">
      <c r="A204" s="236" t="s">
        <v>1</v>
      </c>
      <c r="B204" s="238" t="s">
        <v>2</v>
      </c>
      <c r="C204" s="238" t="s">
        <v>3</v>
      </c>
      <c r="D204" s="240" t="s">
        <v>4</v>
      </c>
      <c r="E204" s="238" t="s">
        <v>8</v>
      </c>
      <c r="F204" s="238"/>
      <c r="G204" s="238" t="s">
        <v>7</v>
      </c>
      <c r="H204" s="238"/>
      <c r="I204" s="238"/>
      <c r="J204" s="238" t="s">
        <v>9</v>
      </c>
      <c r="K204" s="238"/>
      <c r="L204" s="238"/>
      <c r="M204" s="233" t="s">
        <v>10</v>
      </c>
    </row>
    <row r="205" spans="1:13" ht="60" customHeight="1" x14ac:dyDescent="0.25">
      <c r="A205" s="237"/>
      <c r="B205" s="239"/>
      <c r="C205" s="239"/>
      <c r="D205" s="241"/>
      <c r="E205" s="77" t="s">
        <v>43</v>
      </c>
      <c r="F205" s="76" t="s">
        <v>5</v>
      </c>
      <c r="G205" s="77" t="s">
        <v>6</v>
      </c>
      <c r="H205" s="76" t="s">
        <v>5</v>
      </c>
      <c r="I205" s="77" t="s">
        <v>23</v>
      </c>
      <c r="J205" s="77" t="s">
        <v>6</v>
      </c>
      <c r="K205" s="76" t="s">
        <v>5</v>
      </c>
      <c r="L205" s="77" t="s">
        <v>22</v>
      </c>
      <c r="M205" s="234"/>
    </row>
    <row r="206" spans="1:13" ht="27.6" customHeight="1" x14ac:dyDescent="0.25">
      <c r="A206" s="60">
        <v>1</v>
      </c>
      <c r="B206" s="38" t="s">
        <v>31</v>
      </c>
      <c r="C206" s="29" t="s">
        <v>11</v>
      </c>
      <c r="D206" s="29" t="s">
        <v>15</v>
      </c>
      <c r="E206" s="26">
        <v>95</v>
      </c>
      <c r="F206" s="26">
        <f>F177+E206</f>
        <v>370</v>
      </c>
      <c r="G206" s="26">
        <v>0</v>
      </c>
      <c r="H206" s="26">
        <f>H177+G206</f>
        <v>360</v>
      </c>
      <c r="I206" s="27" t="s">
        <v>24</v>
      </c>
      <c r="J206" s="26">
        <v>0</v>
      </c>
      <c r="K206" s="26">
        <f>K177+J206</f>
        <v>0</v>
      </c>
      <c r="L206" s="27" t="s">
        <v>24</v>
      </c>
      <c r="M206" s="61">
        <f>(880+F206)-H206-K206</f>
        <v>890</v>
      </c>
    </row>
    <row r="207" spans="1:13" ht="27.6" customHeight="1" x14ac:dyDescent="0.25">
      <c r="A207" s="60">
        <v>2</v>
      </c>
      <c r="B207" s="38" t="s">
        <v>31</v>
      </c>
      <c r="C207" s="29" t="s">
        <v>12</v>
      </c>
      <c r="D207" s="29" t="s">
        <v>16</v>
      </c>
      <c r="E207" s="26">
        <v>1.0229999999999999</v>
      </c>
      <c r="F207" s="28">
        <f>F178+E207</f>
        <v>28.947000000000003</v>
      </c>
      <c r="G207" s="28">
        <v>1.0229999999999999</v>
      </c>
      <c r="H207" s="28">
        <f>H178+G207</f>
        <v>28.947000000000003</v>
      </c>
      <c r="I207" s="29" t="s">
        <v>195</v>
      </c>
      <c r="J207" s="26">
        <v>0</v>
      </c>
      <c r="K207" s="26">
        <f>K178+J207</f>
        <v>0</v>
      </c>
      <c r="L207" s="27" t="s">
        <v>24</v>
      </c>
      <c r="M207" s="61">
        <f t="shared" ref="M207:M216" si="42">F207-H207-K207</f>
        <v>0</v>
      </c>
    </row>
    <row r="208" spans="1:13" ht="27.6" customHeight="1" x14ac:dyDescent="0.25">
      <c r="A208" s="60">
        <v>3</v>
      </c>
      <c r="B208" s="39" t="s">
        <v>40</v>
      </c>
      <c r="C208" s="29" t="s">
        <v>13</v>
      </c>
      <c r="D208" s="29" t="s">
        <v>17</v>
      </c>
      <c r="E208" s="26">
        <v>0</v>
      </c>
      <c r="F208" s="26">
        <f>F179+E208</f>
        <v>0</v>
      </c>
      <c r="G208" s="30">
        <v>0</v>
      </c>
      <c r="H208" s="30">
        <f>H179+G208</f>
        <v>0</v>
      </c>
      <c r="I208" s="27" t="s">
        <v>24</v>
      </c>
      <c r="J208" s="26">
        <v>0</v>
      </c>
      <c r="K208" s="26">
        <f>K179+J208</f>
        <v>0</v>
      </c>
      <c r="L208" s="27" t="s">
        <v>24</v>
      </c>
      <c r="M208" s="61">
        <f t="shared" si="42"/>
        <v>0</v>
      </c>
    </row>
    <row r="209" spans="1:13" ht="27.6" customHeight="1" x14ac:dyDescent="0.25">
      <c r="A209" s="60">
        <v>4</v>
      </c>
      <c r="B209" s="39" t="s">
        <v>40</v>
      </c>
      <c r="C209" s="29" t="s">
        <v>25</v>
      </c>
      <c r="D209" s="29" t="s">
        <v>26</v>
      </c>
      <c r="E209" s="26">
        <v>0</v>
      </c>
      <c r="F209" s="26">
        <f>F180+E209</f>
        <v>0</v>
      </c>
      <c r="G209" s="30">
        <v>0</v>
      </c>
      <c r="H209" s="26">
        <f>H180+G209</f>
        <v>0</v>
      </c>
      <c r="I209" s="27" t="s">
        <v>24</v>
      </c>
      <c r="J209" s="26">
        <v>0</v>
      </c>
      <c r="K209" s="26">
        <f>K180+J209</f>
        <v>0</v>
      </c>
      <c r="L209" s="27" t="s">
        <v>24</v>
      </c>
      <c r="M209" s="61">
        <f t="shared" si="42"/>
        <v>0</v>
      </c>
    </row>
    <row r="210" spans="1:13" ht="27.6" customHeight="1" x14ac:dyDescent="0.25">
      <c r="A210" s="60">
        <v>5</v>
      </c>
      <c r="B210" s="38" t="s">
        <v>32</v>
      </c>
      <c r="C210" s="29" t="s">
        <v>27</v>
      </c>
      <c r="D210" s="29" t="s">
        <v>28</v>
      </c>
      <c r="E210" s="26">
        <v>0</v>
      </c>
      <c r="F210" s="26">
        <f>F181+E210</f>
        <v>1.08</v>
      </c>
      <c r="G210" s="26">
        <v>0</v>
      </c>
      <c r="H210" s="33">
        <f>H181+G210</f>
        <v>1.08</v>
      </c>
      <c r="I210" s="27" t="s">
        <v>24</v>
      </c>
      <c r="J210" s="26">
        <v>0</v>
      </c>
      <c r="K210" s="26">
        <f>K181+J210</f>
        <v>0</v>
      </c>
      <c r="L210" s="27" t="s">
        <v>24</v>
      </c>
      <c r="M210" s="61">
        <f t="shared" si="42"/>
        <v>0</v>
      </c>
    </row>
    <row r="211" spans="1:13" ht="27.95" customHeight="1" x14ac:dyDescent="0.25">
      <c r="A211" s="60">
        <v>6</v>
      </c>
      <c r="B211" s="38" t="s">
        <v>32</v>
      </c>
      <c r="C211" s="29" t="s">
        <v>29</v>
      </c>
      <c r="D211" s="40" t="s">
        <v>30</v>
      </c>
      <c r="E211" s="26">
        <v>0</v>
      </c>
      <c r="F211" s="26">
        <f>F182+E211</f>
        <v>0</v>
      </c>
      <c r="G211" s="26">
        <v>0</v>
      </c>
      <c r="H211" s="30">
        <f>H182+G211</f>
        <v>0</v>
      </c>
      <c r="I211" s="27" t="s">
        <v>24</v>
      </c>
      <c r="J211" s="26">
        <v>0</v>
      </c>
      <c r="K211" s="26">
        <f>K182+J211</f>
        <v>0</v>
      </c>
      <c r="L211" s="27" t="s">
        <v>24</v>
      </c>
      <c r="M211" s="61">
        <f t="shared" si="42"/>
        <v>0</v>
      </c>
    </row>
    <row r="212" spans="1:13" ht="27.6" customHeight="1" x14ac:dyDescent="0.25">
      <c r="A212" s="60">
        <v>8</v>
      </c>
      <c r="B212" s="38" t="s">
        <v>31</v>
      </c>
      <c r="C212" s="29" t="s">
        <v>176</v>
      </c>
      <c r="D212" s="59" t="s">
        <v>38</v>
      </c>
      <c r="E212" s="26">
        <v>0</v>
      </c>
      <c r="F212" s="30">
        <f>F183+E212</f>
        <v>0</v>
      </c>
      <c r="G212" s="26">
        <v>0</v>
      </c>
      <c r="H212" s="30">
        <v>0</v>
      </c>
      <c r="I212" s="27" t="s">
        <v>24</v>
      </c>
      <c r="J212" s="26">
        <f>E212</f>
        <v>0</v>
      </c>
      <c r="K212" s="26">
        <f>K183+J212</f>
        <v>0</v>
      </c>
      <c r="L212" s="27" t="s">
        <v>24</v>
      </c>
      <c r="M212" s="72">
        <f>F212-H212-K212+0.5</f>
        <v>0.5</v>
      </c>
    </row>
    <row r="213" spans="1:13" ht="27.6" customHeight="1" x14ac:dyDescent="0.25">
      <c r="A213" s="60">
        <v>9</v>
      </c>
      <c r="B213" s="38" t="s">
        <v>31</v>
      </c>
      <c r="C213" s="29" t="s">
        <v>35</v>
      </c>
      <c r="D213" s="29" t="s">
        <v>36</v>
      </c>
      <c r="E213" s="26">
        <v>0</v>
      </c>
      <c r="F213" s="26">
        <f>F184+E213</f>
        <v>0</v>
      </c>
      <c r="G213" s="26">
        <v>0</v>
      </c>
      <c r="H213" s="30">
        <f>H184+G213</f>
        <v>0</v>
      </c>
      <c r="I213" s="27" t="s">
        <v>24</v>
      </c>
      <c r="J213" s="26">
        <f>E213</f>
        <v>0</v>
      </c>
      <c r="K213" s="26">
        <f>K184+J213</f>
        <v>0</v>
      </c>
      <c r="L213" s="27" t="s">
        <v>24</v>
      </c>
      <c r="M213" s="61">
        <f t="shared" si="42"/>
        <v>0</v>
      </c>
    </row>
    <row r="214" spans="1:13" ht="47.25" customHeight="1" x14ac:dyDescent="0.25">
      <c r="A214" s="60">
        <v>10</v>
      </c>
      <c r="B214" s="38" t="s">
        <v>31</v>
      </c>
      <c r="C214" s="39" t="s">
        <v>33</v>
      </c>
      <c r="D214" s="29" t="s">
        <v>18</v>
      </c>
      <c r="E214" s="26">
        <v>3.0000000000000001E-3</v>
      </c>
      <c r="F214" s="26">
        <f>F185+E214</f>
        <v>3.3000000000000002E-2</v>
      </c>
      <c r="G214" s="26">
        <v>0</v>
      </c>
      <c r="H214" s="26">
        <f>H185+G214</f>
        <v>0</v>
      </c>
      <c r="I214" s="27" t="s">
        <v>24</v>
      </c>
      <c r="J214" s="26">
        <v>0.01</v>
      </c>
      <c r="K214" s="26">
        <f>K185+J214</f>
        <v>2.7000000000000003E-2</v>
      </c>
      <c r="L214" s="27" t="s">
        <v>24</v>
      </c>
      <c r="M214" s="61">
        <f>F214-H214-K214+0.017</f>
        <v>2.3E-2</v>
      </c>
    </row>
    <row r="215" spans="1:13" ht="27.95" customHeight="1" x14ac:dyDescent="0.25">
      <c r="A215" s="60">
        <v>11</v>
      </c>
      <c r="B215" s="38" t="s">
        <v>31</v>
      </c>
      <c r="C215" s="39" t="s">
        <v>34</v>
      </c>
      <c r="D215" s="29" t="s">
        <v>19</v>
      </c>
      <c r="E215" s="26">
        <v>0.02</v>
      </c>
      <c r="F215" s="26">
        <f>F186+E215</f>
        <v>0.28000000000000003</v>
      </c>
      <c r="G215" s="26">
        <v>0</v>
      </c>
      <c r="H215" s="30">
        <f>H186+G215</f>
        <v>0</v>
      </c>
      <c r="I215" s="27" t="s">
        <v>24</v>
      </c>
      <c r="J215" s="33">
        <v>0.28999999999999998</v>
      </c>
      <c r="K215" s="26">
        <f>K186+J215</f>
        <v>0.44299999999999995</v>
      </c>
      <c r="L215" s="27" t="s">
        <v>24</v>
      </c>
      <c r="M215" s="62">
        <f>F215-H215-K215+0.2</f>
        <v>3.7000000000000088E-2</v>
      </c>
    </row>
    <row r="216" spans="1:13" ht="27.95" customHeight="1" x14ac:dyDescent="0.25">
      <c r="A216" s="60">
        <v>12</v>
      </c>
      <c r="B216" s="38" t="s">
        <v>31</v>
      </c>
      <c r="C216" s="39" t="s">
        <v>42</v>
      </c>
      <c r="D216" s="29" t="s">
        <v>41</v>
      </c>
      <c r="E216" s="26">
        <v>0</v>
      </c>
      <c r="F216" s="26">
        <f>F187+E216</f>
        <v>0</v>
      </c>
      <c r="G216" s="26">
        <v>0</v>
      </c>
      <c r="H216" s="26">
        <f>H187+G216</f>
        <v>0</v>
      </c>
      <c r="I216" s="27" t="s">
        <v>24</v>
      </c>
      <c r="J216" s="26">
        <v>0</v>
      </c>
      <c r="K216" s="26">
        <f>K187+J216</f>
        <v>0</v>
      </c>
      <c r="L216" s="27" t="s">
        <v>24</v>
      </c>
      <c r="M216" s="61">
        <f t="shared" si="42"/>
        <v>0</v>
      </c>
    </row>
    <row r="217" spans="1:13" ht="33.75" customHeight="1" thickBot="1" x14ac:dyDescent="0.3">
      <c r="A217" s="64">
        <v>13</v>
      </c>
      <c r="B217" s="73" t="s">
        <v>37</v>
      </c>
      <c r="C217" s="73" t="s">
        <v>14</v>
      </c>
      <c r="D217" s="65" t="s">
        <v>198</v>
      </c>
      <c r="E217" s="66">
        <v>2</v>
      </c>
      <c r="F217" s="66">
        <f>F188+E217</f>
        <v>16</v>
      </c>
      <c r="G217" s="66">
        <v>0</v>
      </c>
      <c r="H217" s="66">
        <f>H188+G217</f>
        <v>0</v>
      </c>
      <c r="I217" s="67" t="s">
        <v>24</v>
      </c>
      <c r="J217" s="66">
        <v>2</v>
      </c>
      <c r="K217" s="66">
        <f>K188+J217</f>
        <v>16</v>
      </c>
      <c r="L217" s="67" t="s">
        <v>196</v>
      </c>
      <c r="M217" s="71">
        <f t="shared" ref="M217" si="43">F217-H217-K217</f>
        <v>0</v>
      </c>
    </row>
    <row r="218" spans="1:13" ht="14.1" customHeight="1" x14ac:dyDescent="0.25"/>
    <row r="219" spans="1:13" ht="14.1" customHeight="1" x14ac:dyDescent="0.25"/>
    <row r="220" spans="1:13" ht="14.1" customHeight="1" x14ac:dyDescent="0.25"/>
    <row r="221" spans="1:13" ht="14.1" customHeight="1" x14ac:dyDescent="0.25"/>
    <row r="222" spans="1:13" ht="14.1" customHeight="1" x14ac:dyDescent="0.25"/>
    <row r="223" spans="1:13" ht="14.1" customHeight="1" x14ac:dyDescent="0.25"/>
    <row r="226" spans="1:13" x14ac:dyDescent="0.25">
      <c r="G226" s="36">
        <v>2</v>
      </c>
    </row>
    <row r="227" spans="1:13" ht="30" customHeight="1" x14ac:dyDescent="0.25">
      <c r="C227" s="235" t="s">
        <v>212</v>
      </c>
      <c r="D227" s="235"/>
      <c r="E227" s="235"/>
      <c r="F227" s="235"/>
      <c r="G227" s="235"/>
      <c r="H227" s="235"/>
      <c r="I227" s="235"/>
      <c r="J227" s="235"/>
      <c r="K227" s="235"/>
      <c r="L227" s="235"/>
    </row>
    <row r="228" spans="1:13" ht="17.25" x14ac:dyDescent="0.25">
      <c r="D228" s="37"/>
      <c r="E228" s="37"/>
      <c r="F228" s="37"/>
    </row>
    <row r="229" spans="1:13" ht="30" customHeight="1" x14ac:dyDescent="0.25">
      <c r="B229" s="37" t="s">
        <v>0</v>
      </c>
      <c r="D229" s="37"/>
      <c r="E229" s="37"/>
      <c r="F229" s="37"/>
    </row>
    <row r="230" spans="1:13" ht="15.75" thickBot="1" x14ac:dyDescent="0.3"/>
    <row r="231" spans="1:13" ht="30" customHeight="1" x14ac:dyDescent="0.25">
      <c r="A231" s="236" t="s">
        <v>1</v>
      </c>
      <c r="B231" s="238" t="s">
        <v>2</v>
      </c>
      <c r="C231" s="238" t="s">
        <v>3</v>
      </c>
      <c r="D231" s="240" t="s">
        <v>4</v>
      </c>
      <c r="E231" s="238" t="s">
        <v>8</v>
      </c>
      <c r="F231" s="238"/>
      <c r="G231" s="238" t="s">
        <v>7</v>
      </c>
      <c r="H231" s="238"/>
      <c r="I231" s="238"/>
      <c r="J231" s="238" t="s">
        <v>9</v>
      </c>
      <c r="K231" s="238"/>
      <c r="L231" s="238"/>
      <c r="M231" s="233" t="s">
        <v>10</v>
      </c>
    </row>
    <row r="232" spans="1:13" ht="49.5" x14ac:dyDescent="0.25">
      <c r="A232" s="237"/>
      <c r="B232" s="239"/>
      <c r="C232" s="239"/>
      <c r="D232" s="241"/>
      <c r="E232" s="77" t="s">
        <v>45</v>
      </c>
      <c r="F232" s="76" t="s">
        <v>5</v>
      </c>
      <c r="G232" s="77" t="s">
        <v>6</v>
      </c>
      <c r="H232" s="76" t="s">
        <v>5</v>
      </c>
      <c r="I232" s="77" t="s">
        <v>23</v>
      </c>
      <c r="J232" s="77" t="s">
        <v>6</v>
      </c>
      <c r="K232" s="76" t="s">
        <v>5</v>
      </c>
      <c r="L232" s="77" t="s">
        <v>22</v>
      </c>
      <c r="M232" s="234"/>
    </row>
    <row r="233" spans="1:13" ht="27.6" customHeight="1" x14ac:dyDescent="0.25">
      <c r="A233" s="60">
        <v>1</v>
      </c>
      <c r="B233" s="38" t="s">
        <v>31</v>
      </c>
      <c r="C233" s="29" t="s">
        <v>11</v>
      </c>
      <c r="D233" s="29" t="s">
        <v>15</v>
      </c>
      <c r="E233" s="26">
        <v>0</v>
      </c>
      <c r="F233" s="26">
        <f t="shared" ref="F233:F244" si="44">F206+E233</f>
        <v>370</v>
      </c>
      <c r="G233" s="26">
        <v>160</v>
      </c>
      <c r="H233" s="26">
        <f t="shared" ref="H233:H244" si="45">H206+G233</f>
        <v>520</v>
      </c>
      <c r="I233" s="27" t="s">
        <v>214</v>
      </c>
      <c r="J233" s="26">
        <v>0</v>
      </c>
      <c r="K233" s="26">
        <f t="shared" ref="K233:K244" si="46">K206+J233</f>
        <v>0</v>
      </c>
      <c r="L233" s="27" t="s">
        <v>24</v>
      </c>
      <c r="M233" s="61">
        <f>(880+F233)-H233-K233</f>
        <v>730</v>
      </c>
    </row>
    <row r="234" spans="1:13" ht="27.6" customHeight="1" x14ac:dyDescent="0.25">
      <c r="A234" s="60">
        <v>2</v>
      </c>
      <c r="B234" s="38" t="s">
        <v>31</v>
      </c>
      <c r="C234" s="29" t="s">
        <v>12</v>
      </c>
      <c r="D234" s="29" t="s">
        <v>16</v>
      </c>
      <c r="E234" s="26">
        <v>7.4610000000000003</v>
      </c>
      <c r="F234" s="28">
        <f t="shared" si="44"/>
        <v>36.408000000000001</v>
      </c>
      <c r="G234" s="28">
        <v>7.4610000000000003</v>
      </c>
      <c r="H234" s="28">
        <f t="shared" si="45"/>
        <v>36.408000000000001</v>
      </c>
      <c r="I234" s="29" t="s">
        <v>195</v>
      </c>
      <c r="J234" s="26">
        <v>0</v>
      </c>
      <c r="K234" s="26">
        <f t="shared" si="46"/>
        <v>0</v>
      </c>
      <c r="L234" s="27" t="s">
        <v>24</v>
      </c>
      <c r="M234" s="61">
        <f t="shared" ref="M234:M243" si="47">F234-H234-K234</f>
        <v>0</v>
      </c>
    </row>
    <row r="235" spans="1:13" ht="27.6" customHeight="1" x14ac:dyDescent="0.25">
      <c r="A235" s="60">
        <v>3</v>
      </c>
      <c r="B235" s="39" t="s">
        <v>40</v>
      </c>
      <c r="C235" s="29" t="s">
        <v>13</v>
      </c>
      <c r="D235" s="29" t="s">
        <v>17</v>
      </c>
      <c r="E235" s="26">
        <v>0</v>
      </c>
      <c r="F235" s="26">
        <f t="shared" si="44"/>
        <v>0</v>
      </c>
      <c r="G235" s="30">
        <v>0</v>
      </c>
      <c r="H235" s="30">
        <f t="shared" si="45"/>
        <v>0</v>
      </c>
      <c r="I235" s="27" t="s">
        <v>24</v>
      </c>
      <c r="J235" s="26">
        <v>0</v>
      </c>
      <c r="K235" s="26">
        <f t="shared" si="46"/>
        <v>0</v>
      </c>
      <c r="L235" s="27" t="s">
        <v>24</v>
      </c>
      <c r="M235" s="61">
        <f t="shared" si="47"/>
        <v>0</v>
      </c>
    </row>
    <row r="236" spans="1:13" ht="27.6" customHeight="1" x14ac:dyDescent="0.25">
      <c r="A236" s="60">
        <v>4</v>
      </c>
      <c r="B236" s="39" t="s">
        <v>40</v>
      </c>
      <c r="C236" s="29" t="s">
        <v>25</v>
      </c>
      <c r="D236" s="29" t="s">
        <v>26</v>
      </c>
      <c r="E236" s="26">
        <v>0</v>
      </c>
      <c r="F236" s="26">
        <f t="shared" si="44"/>
        <v>0</v>
      </c>
      <c r="G236" s="30">
        <v>0</v>
      </c>
      <c r="H236" s="26">
        <f t="shared" si="45"/>
        <v>0</v>
      </c>
      <c r="I236" s="27" t="s">
        <v>24</v>
      </c>
      <c r="J236" s="26">
        <v>0</v>
      </c>
      <c r="K236" s="26">
        <f t="shared" si="46"/>
        <v>0</v>
      </c>
      <c r="L236" s="27" t="s">
        <v>24</v>
      </c>
      <c r="M236" s="61">
        <f t="shared" si="47"/>
        <v>0</v>
      </c>
    </row>
    <row r="237" spans="1:13" ht="27.6" customHeight="1" x14ac:dyDescent="0.25">
      <c r="A237" s="60">
        <v>5</v>
      </c>
      <c r="B237" s="38" t="s">
        <v>32</v>
      </c>
      <c r="C237" s="29" t="s">
        <v>27</v>
      </c>
      <c r="D237" s="29" t="s">
        <v>28</v>
      </c>
      <c r="E237" s="26">
        <v>0</v>
      </c>
      <c r="F237" s="26">
        <f t="shared" si="44"/>
        <v>1.08</v>
      </c>
      <c r="G237" s="26">
        <v>0</v>
      </c>
      <c r="H237" s="33">
        <f t="shared" si="45"/>
        <v>1.08</v>
      </c>
      <c r="I237" s="27" t="s">
        <v>24</v>
      </c>
      <c r="J237" s="26">
        <v>0</v>
      </c>
      <c r="K237" s="26">
        <f t="shared" si="46"/>
        <v>0</v>
      </c>
      <c r="L237" s="27" t="s">
        <v>24</v>
      </c>
      <c r="M237" s="61">
        <f t="shared" si="47"/>
        <v>0</v>
      </c>
    </row>
    <row r="238" spans="1:13" ht="27.95" customHeight="1" x14ac:dyDescent="0.25">
      <c r="A238" s="60">
        <v>6</v>
      </c>
      <c r="B238" s="38" t="s">
        <v>32</v>
      </c>
      <c r="C238" s="29" t="s">
        <v>29</v>
      </c>
      <c r="D238" s="40" t="s">
        <v>30</v>
      </c>
      <c r="E238" s="26">
        <v>0</v>
      </c>
      <c r="F238" s="26">
        <f t="shared" si="44"/>
        <v>0</v>
      </c>
      <c r="G238" s="26">
        <v>0</v>
      </c>
      <c r="H238" s="30">
        <f t="shared" si="45"/>
        <v>0</v>
      </c>
      <c r="I238" s="27" t="s">
        <v>24</v>
      </c>
      <c r="J238" s="26">
        <v>0</v>
      </c>
      <c r="K238" s="26">
        <f t="shared" si="46"/>
        <v>0</v>
      </c>
      <c r="L238" s="27" t="s">
        <v>24</v>
      </c>
      <c r="M238" s="61">
        <f t="shared" si="47"/>
        <v>0</v>
      </c>
    </row>
    <row r="239" spans="1:13" ht="27.6" customHeight="1" x14ac:dyDescent="0.25">
      <c r="A239" s="60">
        <v>8</v>
      </c>
      <c r="B239" s="38" t="s">
        <v>31</v>
      </c>
      <c r="C239" s="29" t="s">
        <v>176</v>
      </c>
      <c r="D239" s="59" t="s">
        <v>38</v>
      </c>
      <c r="E239" s="26">
        <v>0</v>
      </c>
      <c r="F239" s="30">
        <f t="shared" si="44"/>
        <v>0</v>
      </c>
      <c r="G239" s="26">
        <v>0</v>
      </c>
      <c r="H239" s="30">
        <f t="shared" si="45"/>
        <v>0</v>
      </c>
      <c r="I239" s="27" t="s">
        <v>24</v>
      </c>
      <c r="J239" s="26">
        <f>E239</f>
        <v>0</v>
      </c>
      <c r="K239" s="26">
        <f t="shared" si="46"/>
        <v>0</v>
      </c>
      <c r="L239" s="27" t="s">
        <v>24</v>
      </c>
      <c r="M239" s="72">
        <f>F239-H239-K239+0.5</f>
        <v>0.5</v>
      </c>
    </row>
    <row r="240" spans="1:13" ht="27.6" customHeight="1" x14ac:dyDescent="0.25">
      <c r="A240" s="60">
        <v>9</v>
      </c>
      <c r="B240" s="38" t="s">
        <v>31</v>
      </c>
      <c r="C240" s="29" t="s">
        <v>35</v>
      </c>
      <c r="D240" s="29" t="s">
        <v>36</v>
      </c>
      <c r="E240" s="26">
        <v>0</v>
      </c>
      <c r="F240" s="26">
        <f t="shared" si="44"/>
        <v>0</v>
      </c>
      <c r="G240" s="26">
        <v>0</v>
      </c>
      <c r="H240" s="30">
        <f t="shared" si="45"/>
        <v>0</v>
      </c>
      <c r="I240" s="27" t="s">
        <v>24</v>
      </c>
      <c r="J240" s="26">
        <f>E240</f>
        <v>0</v>
      </c>
      <c r="K240" s="26">
        <f t="shared" si="46"/>
        <v>0</v>
      </c>
      <c r="L240" s="27" t="s">
        <v>24</v>
      </c>
      <c r="M240" s="61">
        <f t="shared" si="47"/>
        <v>0</v>
      </c>
    </row>
    <row r="241" spans="1:13" ht="49.5" customHeight="1" x14ac:dyDescent="0.25">
      <c r="A241" s="60">
        <v>10</v>
      </c>
      <c r="B241" s="38" t="s">
        <v>31</v>
      </c>
      <c r="C241" s="39" t="s">
        <v>33</v>
      </c>
      <c r="D241" s="29" t="s">
        <v>18</v>
      </c>
      <c r="E241" s="26">
        <v>2E-3</v>
      </c>
      <c r="F241" s="26">
        <f t="shared" si="44"/>
        <v>3.5000000000000003E-2</v>
      </c>
      <c r="G241" s="26">
        <v>0</v>
      </c>
      <c r="H241" s="26">
        <f t="shared" si="45"/>
        <v>0</v>
      </c>
      <c r="I241" s="27" t="s">
        <v>24</v>
      </c>
      <c r="J241" s="26">
        <v>0</v>
      </c>
      <c r="K241" s="26">
        <f t="shared" si="46"/>
        <v>2.7000000000000003E-2</v>
      </c>
      <c r="L241" s="27" t="s">
        <v>24</v>
      </c>
      <c r="M241" s="61">
        <f>F241-H241-K241+0.017</f>
        <v>2.5000000000000001E-2</v>
      </c>
    </row>
    <row r="242" spans="1:13" ht="27.95" customHeight="1" x14ac:dyDescent="0.25">
      <c r="A242" s="60">
        <v>11</v>
      </c>
      <c r="B242" s="38" t="s">
        <v>31</v>
      </c>
      <c r="C242" s="39" t="s">
        <v>34</v>
      </c>
      <c r="D242" s="29" t="s">
        <v>19</v>
      </c>
      <c r="E242" s="26">
        <v>0.03</v>
      </c>
      <c r="F242" s="26">
        <f t="shared" si="44"/>
        <v>0.31000000000000005</v>
      </c>
      <c r="G242" s="26">
        <v>0</v>
      </c>
      <c r="H242" s="30">
        <f t="shared" si="45"/>
        <v>0</v>
      </c>
      <c r="I242" s="27" t="s">
        <v>24</v>
      </c>
      <c r="J242" s="30">
        <v>0</v>
      </c>
      <c r="K242" s="28">
        <f t="shared" si="46"/>
        <v>0.44299999999999995</v>
      </c>
      <c r="L242" s="27" t="s">
        <v>24</v>
      </c>
      <c r="M242" s="62">
        <f>F242-H242-K242+0.2</f>
        <v>6.7000000000000115E-2</v>
      </c>
    </row>
    <row r="243" spans="1:13" ht="27.95" customHeight="1" x14ac:dyDescent="0.25">
      <c r="A243" s="60">
        <v>12</v>
      </c>
      <c r="B243" s="38" t="s">
        <v>31</v>
      </c>
      <c r="C243" s="39" t="s">
        <v>42</v>
      </c>
      <c r="D243" s="29" t="s">
        <v>41</v>
      </c>
      <c r="E243" s="26">
        <v>0</v>
      </c>
      <c r="F243" s="26">
        <f t="shared" si="44"/>
        <v>0</v>
      </c>
      <c r="G243" s="26">
        <v>0</v>
      </c>
      <c r="H243" s="26">
        <f t="shared" si="45"/>
        <v>0</v>
      </c>
      <c r="I243" s="27" t="s">
        <v>24</v>
      </c>
      <c r="J243" s="26">
        <v>0</v>
      </c>
      <c r="K243" s="26">
        <f t="shared" si="46"/>
        <v>0</v>
      </c>
      <c r="L243" s="27" t="s">
        <v>24</v>
      </c>
      <c r="M243" s="61">
        <f t="shared" si="47"/>
        <v>0</v>
      </c>
    </row>
    <row r="244" spans="1:13" ht="31.5" customHeight="1" thickBot="1" x14ac:dyDescent="0.3">
      <c r="A244" s="64">
        <v>13</v>
      </c>
      <c r="B244" s="73" t="s">
        <v>37</v>
      </c>
      <c r="C244" s="73" t="s">
        <v>14</v>
      </c>
      <c r="D244" s="65" t="s">
        <v>198</v>
      </c>
      <c r="E244" s="66">
        <v>2</v>
      </c>
      <c r="F244" s="66">
        <f t="shared" si="44"/>
        <v>18</v>
      </c>
      <c r="G244" s="66">
        <v>0</v>
      </c>
      <c r="H244" s="66">
        <f t="shared" si="45"/>
        <v>0</v>
      </c>
      <c r="I244" s="67" t="s">
        <v>24</v>
      </c>
      <c r="J244" s="66">
        <v>2</v>
      </c>
      <c r="K244" s="66">
        <f t="shared" si="46"/>
        <v>18</v>
      </c>
      <c r="L244" s="67" t="s">
        <v>196</v>
      </c>
      <c r="M244" s="71">
        <f t="shared" ref="M244" si="48">F244-H244-K244</f>
        <v>0</v>
      </c>
    </row>
    <row r="257" spans="1:13" ht="30" customHeight="1" x14ac:dyDescent="0.25">
      <c r="C257" s="235" t="s">
        <v>212</v>
      </c>
      <c r="D257" s="235"/>
      <c r="E257" s="235"/>
      <c r="F257" s="235"/>
      <c r="G257" s="235"/>
      <c r="H257" s="235"/>
      <c r="I257" s="235"/>
      <c r="J257" s="235"/>
      <c r="K257" s="235"/>
      <c r="L257" s="235"/>
    </row>
    <row r="258" spans="1:13" ht="17.25" x14ac:dyDescent="0.25">
      <c r="D258" s="37"/>
      <c r="E258" s="37"/>
      <c r="F258" s="37"/>
    </row>
    <row r="259" spans="1:13" ht="30" customHeight="1" x14ac:dyDescent="0.25">
      <c r="B259" s="37" t="s">
        <v>0</v>
      </c>
      <c r="D259" s="37"/>
      <c r="E259" s="37"/>
      <c r="F259" s="37"/>
    </row>
    <row r="260" spans="1:13" ht="15.75" thickBot="1" x14ac:dyDescent="0.3"/>
    <row r="261" spans="1:13" ht="30" customHeight="1" x14ac:dyDescent="0.25">
      <c r="A261" s="236" t="s">
        <v>1</v>
      </c>
      <c r="B261" s="238" t="s">
        <v>2</v>
      </c>
      <c r="C261" s="238" t="s">
        <v>3</v>
      </c>
      <c r="D261" s="240" t="s">
        <v>4</v>
      </c>
      <c r="E261" s="238" t="s">
        <v>8</v>
      </c>
      <c r="F261" s="238"/>
      <c r="G261" s="238" t="s">
        <v>7</v>
      </c>
      <c r="H261" s="238"/>
      <c r="I261" s="238"/>
      <c r="J261" s="238" t="s">
        <v>9</v>
      </c>
      <c r="K261" s="238"/>
      <c r="L261" s="238"/>
      <c r="M261" s="233" t="s">
        <v>10</v>
      </c>
    </row>
    <row r="262" spans="1:13" ht="60" customHeight="1" x14ac:dyDescent="0.25">
      <c r="A262" s="237"/>
      <c r="B262" s="239"/>
      <c r="C262" s="239"/>
      <c r="D262" s="241"/>
      <c r="E262" s="77" t="s">
        <v>46</v>
      </c>
      <c r="F262" s="76" t="s">
        <v>5</v>
      </c>
      <c r="G262" s="77" t="s">
        <v>6</v>
      </c>
      <c r="H262" s="76" t="s">
        <v>5</v>
      </c>
      <c r="I262" s="77" t="s">
        <v>23</v>
      </c>
      <c r="J262" s="77" t="s">
        <v>6</v>
      </c>
      <c r="K262" s="76" t="s">
        <v>5</v>
      </c>
      <c r="L262" s="77" t="s">
        <v>22</v>
      </c>
      <c r="M262" s="234"/>
    </row>
    <row r="263" spans="1:13" ht="30.75" customHeight="1" x14ac:dyDescent="0.25">
      <c r="A263" s="60">
        <v>1</v>
      </c>
      <c r="B263" s="38" t="s">
        <v>31</v>
      </c>
      <c r="C263" s="29" t="s">
        <v>11</v>
      </c>
      <c r="D263" s="29" t="s">
        <v>15</v>
      </c>
      <c r="E263" s="26">
        <v>90</v>
      </c>
      <c r="F263" s="26">
        <f>F233+E263</f>
        <v>460</v>
      </c>
      <c r="G263" s="26">
        <v>180</v>
      </c>
      <c r="H263" s="26">
        <f>H233+G263</f>
        <v>700</v>
      </c>
      <c r="I263" s="32" t="s">
        <v>215</v>
      </c>
      <c r="J263" s="26">
        <v>0</v>
      </c>
      <c r="K263" s="26">
        <f>K233+J263</f>
        <v>0</v>
      </c>
      <c r="L263" s="27" t="s">
        <v>24</v>
      </c>
      <c r="M263" s="61">
        <f>(880+F263)-H263-K263</f>
        <v>640</v>
      </c>
    </row>
    <row r="264" spans="1:13" ht="27.6" customHeight="1" x14ac:dyDescent="0.25">
      <c r="A264" s="60">
        <v>2</v>
      </c>
      <c r="B264" s="38" t="s">
        <v>31</v>
      </c>
      <c r="C264" s="29" t="s">
        <v>12</v>
      </c>
      <c r="D264" s="29" t="s">
        <v>16</v>
      </c>
      <c r="E264" s="26">
        <v>1.7809999999999999</v>
      </c>
      <c r="F264" s="28">
        <f>F234+E264</f>
        <v>38.189</v>
      </c>
      <c r="G264" s="28">
        <v>1.7809999999999999</v>
      </c>
      <c r="H264" s="28">
        <f>H234+G264</f>
        <v>38.189</v>
      </c>
      <c r="I264" s="29" t="s">
        <v>195</v>
      </c>
      <c r="J264" s="26">
        <v>0</v>
      </c>
      <c r="K264" s="26">
        <f>K234+J264</f>
        <v>0</v>
      </c>
      <c r="L264" s="27" t="s">
        <v>24</v>
      </c>
      <c r="M264" s="61">
        <f t="shared" ref="M264:M273" si="49">F264-H264-K264</f>
        <v>0</v>
      </c>
    </row>
    <row r="265" spans="1:13" ht="27.6" customHeight="1" x14ac:dyDescent="0.25">
      <c r="A265" s="60">
        <v>3</v>
      </c>
      <c r="B265" s="39" t="s">
        <v>40</v>
      </c>
      <c r="C265" s="29" t="s">
        <v>13</v>
      </c>
      <c r="D265" s="29" t="s">
        <v>17</v>
      </c>
      <c r="E265" s="26">
        <v>0</v>
      </c>
      <c r="F265" s="26">
        <f>F235+E265</f>
        <v>0</v>
      </c>
      <c r="G265" s="30">
        <v>0</v>
      </c>
      <c r="H265" s="30">
        <f>H235+G265</f>
        <v>0</v>
      </c>
      <c r="I265" s="27" t="s">
        <v>24</v>
      </c>
      <c r="J265" s="26">
        <v>0</v>
      </c>
      <c r="K265" s="26">
        <f>K235+J265</f>
        <v>0</v>
      </c>
      <c r="L265" s="27" t="s">
        <v>24</v>
      </c>
      <c r="M265" s="61">
        <f t="shared" si="49"/>
        <v>0</v>
      </c>
    </row>
    <row r="266" spans="1:13" ht="27.6" customHeight="1" x14ac:dyDescent="0.25">
      <c r="A266" s="60">
        <v>4</v>
      </c>
      <c r="B266" s="39" t="s">
        <v>40</v>
      </c>
      <c r="C266" s="29" t="s">
        <v>25</v>
      </c>
      <c r="D266" s="29" t="s">
        <v>26</v>
      </c>
      <c r="E266" s="26">
        <v>0</v>
      </c>
      <c r="F266" s="26">
        <f>F236+E266</f>
        <v>0</v>
      </c>
      <c r="G266" s="30">
        <v>0</v>
      </c>
      <c r="H266" s="26">
        <f>H236+G266</f>
        <v>0</v>
      </c>
      <c r="I266" s="27" t="s">
        <v>24</v>
      </c>
      <c r="J266" s="26">
        <v>0</v>
      </c>
      <c r="K266" s="26">
        <f>K236+J266</f>
        <v>0</v>
      </c>
      <c r="L266" s="27" t="s">
        <v>24</v>
      </c>
      <c r="M266" s="61">
        <f t="shared" si="49"/>
        <v>0</v>
      </c>
    </row>
    <row r="267" spans="1:13" ht="27.6" customHeight="1" x14ac:dyDescent="0.25">
      <c r="A267" s="60">
        <v>5</v>
      </c>
      <c r="B267" s="38" t="s">
        <v>32</v>
      </c>
      <c r="C267" s="29" t="s">
        <v>27</v>
      </c>
      <c r="D267" s="29" t="s">
        <v>28</v>
      </c>
      <c r="E267" s="26">
        <v>0</v>
      </c>
      <c r="F267" s="26">
        <f>F237+E267</f>
        <v>1.08</v>
      </c>
      <c r="G267" s="26">
        <v>0</v>
      </c>
      <c r="H267" s="33">
        <f>H237+G267</f>
        <v>1.08</v>
      </c>
      <c r="I267" s="27" t="s">
        <v>24</v>
      </c>
      <c r="J267" s="26">
        <v>0</v>
      </c>
      <c r="K267" s="26">
        <f>K237+J267</f>
        <v>0</v>
      </c>
      <c r="L267" s="27" t="s">
        <v>24</v>
      </c>
      <c r="M267" s="61">
        <f t="shared" si="49"/>
        <v>0</v>
      </c>
    </row>
    <row r="268" spans="1:13" ht="27.95" customHeight="1" x14ac:dyDescent="0.25">
      <c r="A268" s="60">
        <v>6</v>
      </c>
      <c r="B268" s="38" t="s">
        <v>32</v>
      </c>
      <c r="C268" s="29" t="s">
        <v>29</v>
      </c>
      <c r="D268" s="40" t="s">
        <v>30</v>
      </c>
      <c r="E268" s="26">
        <v>0</v>
      </c>
      <c r="F268" s="26">
        <f>F238+E268</f>
        <v>0</v>
      </c>
      <c r="G268" s="26">
        <v>0</v>
      </c>
      <c r="H268" s="28">
        <f>H238+G268</f>
        <v>0</v>
      </c>
      <c r="I268" s="27" t="s">
        <v>24</v>
      </c>
      <c r="J268" s="26">
        <v>0</v>
      </c>
      <c r="K268" s="26">
        <f>K238+J268</f>
        <v>0</v>
      </c>
      <c r="L268" s="27" t="s">
        <v>24</v>
      </c>
      <c r="M268" s="61">
        <f t="shared" si="49"/>
        <v>0</v>
      </c>
    </row>
    <row r="269" spans="1:13" ht="27" customHeight="1" x14ac:dyDescent="0.25">
      <c r="A269" s="60">
        <v>8</v>
      </c>
      <c r="B269" s="38" t="s">
        <v>31</v>
      </c>
      <c r="C269" s="29" t="s">
        <v>176</v>
      </c>
      <c r="D269" s="59" t="s">
        <v>38</v>
      </c>
      <c r="E269" s="26">
        <v>0</v>
      </c>
      <c r="F269" s="30">
        <f>F239+E269</f>
        <v>0</v>
      </c>
      <c r="G269" s="26">
        <v>0</v>
      </c>
      <c r="H269" s="30">
        <f>H239+G269</f>
        <v>0</v>
      </c>
      <c r="I269" s="27" t="s">
        <v>24</v>
      </c>
      <c r="J269" s="26">
        <f>E269</f>
        <v>0</v>
      </c>
      <c r="K269" s="26">
        <f>K239+J269</f>
        <v>0</v>
      </c>
      <c r="L269" s="27" t="s">
        <v>24</v>
      </c>
      <c r="M269" s="72">
        <f>F269-H269-K269+0.5</f>
        <v>0.5</v>
      </c>
    </row>
    <row r="270" spans="1:13" ht="27" customHeight="1" x14ac:dyDescent="0.25">
      <c r="A270" s="60">
        <v>9</v>
      </c>
      <c r="B270" s="38" t="s">
        <v>31</v>
      </c>
      <c r="C270" s="29" t="s">
        <v>35</v>
      </c>
      <c r="D270" s="29" t="s">
        <v>36</v>
      </c>
      <c r="E270" s="26">
        <v>0</v>
      </c>
      <c r="F270" s="26">
        <f>F240+E270</f>
        <v>0</v>
      </c>
      <c r="G270" s="26">
        <v>0</v>
      </c>
      <c r="H270" s="30">
        <f>H240+G270</f>
        <v>0</v>
      </c>
      <c r="I270" s="27" t="s">
        <v>24</v>
      </c>
      <c r="J270" s="26">
        <f>E270</f>
        <v>0</v>
      </c>
      <c r="K270" s="26">
        <f>K240+J270</f>
        <v>0</v>
      </c>
      <c r="L270" s="27" t="s">
        <v>24</v>
      </c>
      <c r="M270" s="61">
        <f t="shared" si="49"/>
        <v>0</v>
      </c>
    </row>
    <row r="271" spans="1:13" ht="49.5" customHeight="1" x14ac:dyDescent="0.25">
      <c r="A271" s="60">
        <v>10</v>
      </c>
      <c r="B271" s="38" t="s">
        <v>31</v>
      </c>
      <c r="C271" s="39" t="s">
        <v>33</v>
      </c>
      <c r="D271" s="29" t="s">
        <v>18</v>
      </c>
      <c r="E271" s="26">
        <v>1E-3</v>
      </c>
      <c r="F271" s="26">
        <f>F241+E271</f>
        <v>3.6000000000000004E-2</v>
      </c>
      <c r="G271" s="26">
        <v>0</v>
      </c>
      <c r="H271" s="26">
        <f>H241+G271</f>
        <v>0</v>
      </c>
      <c r="I271" s="27" t="s">
        <v>24</v>
      </c>
      <c r="J271" s="26">
        <v>0</v>
      </c>
      <c r="K271" s="26">
        <f>K241+J271</f>
        <v>2.7000000000000003E-2</v>
      </c>
      <c r="L271" s="27" t="s">
        <v>24</v>
      </c>
      <c r="M271" s="61">
        <f>F271-H271-K271+0.017</f>
        <v>2.6000000000000002E-2</v>
      </c>
    </row>
    <row r="272" spans="1:13" ht="27.95" customHeight="1" x14ac:dyDescent="0.25">
      <c r="A272" s="60">
        <v>11</v>
      </c>
      <c r="B272" s="38" t="s">
        <v>31</v>
      </c>
      <c r="C272" s="39" t="s">
        <v>34</v>
      </c>
      <c r="D272" s="29" t="s">
        <v>19</v>
      </c>
      <c r="E272" s="26">
        <v>0.02</v>
      </c>
      <c r="F272" s="26">
        <f>F242+E272</f>
        <v>0.33000000000000007</v>
      </c>
      <c r="G272" s="26">
        <v>0</v>
      </c>
      <c r="H272" s="30">
        <f>H242+G272</f>
        <v>0</v>
      </c>
      <c r="I272" s="27" t="s">
        <v>24</v>
      </c>
      <c r="J272" s="30">
        <v>0</v>
      </c>
      <c r="K272" s="28">
        <f>K242+J272</f>
        <v>0.44299999999999995</v>
      </c>
      <c r="L272" s="27" t="s">
        <v>24</v>
      </c>
      <c r="M272" s="62">
        <f>F272-H272-K272+0.2</f>
        <v>8.7000000000000133E-2</v>
      </c>
    </row>
    <row r="273" spans="1:13" ht="27.95" customHeight="1" x14ac:dyDescent="0.25">
      <c r="A273" s="60">
        <v>12</v>
      </c>
      <c r="B273" s="38" t="s">
        <v>31</v>
      </c>
      <c r="C273" s="39" t="s">
        <v>42</v>
      </c>
      <c r="D273" s="29" t="s">
        <v>41</v>
      </c>
      <c r="E273" s="26">
        <v>0</v>
      </c>
      <c r="F273" s="26">
        <f>F243+E273</f>
        <v>0</v>
      </c>
      <c r="G273" s="26">
        <v>0</v>
      </c>
      <c r="H273" s="26">
        <f>H243+G273</f>
        <v>0</v>
      </c>
      <c r="I273" s="27" t="s">
        <v>24</v>
      </c>
      <c r="J273" s="26">
        <v>0</v>
      </c>
      <c r="K273" s="26">
        <f>K243+J273</f>
        <v>0</v>
      </c>
      <c r="L273" s="27" t="s">
        <v>24</v>
      </c>
      <c r="M273" s="61">
        <f t="shared" si="49"/>
        <v>0</v>
      </c>
    </row>
    <row r="274" spans="1:13" ht="36" customHeight="1" thickBot="1" x14ac:dyDescent="0.3">
      <c r="A274" s="64">
        <v>13</v>
      </c>
      <c r="B274" s="73" t="s">
        <v>37</v>
      </c>
      <c r="C274" s="73" t="s">
        <v>14</v>
      </c>
      <c r="D274" s="65" t="s">
        <v>198</v>
      </c>
      <c r="E274" s="66">
        <v>2</v>
      </c>
      <c r="F274" s="66">
        <f>F244+E274</f>
        <v>20</v>
      </c>
      <c r="G274" s="66">
        <v>0</v>
      </c>
      <c r="H274" s="66">
        <f>H244+G274</f>
        <v>0</v>
      </c>
      <c r="I274" s="67" t="s">
        <v>24</v>
      </c>
      <c r="J274" s="66">
        <v>2</v>
      </c>
      <c r="K274" s="66">
        <f>K244+J274</f>
        <v>20</v>
      </c>
      <c r="L274" s="67" t="s">
        <v>196</v>
      </c>
      <c r="M274" s="71">
        <f t="shared" ref="M274" si="50">F274-H274-K274</f>
        <v>0</v>
      </c>
    </row>
    <row r="284" spans="1:13" ht="30" customHeight="1" x14ac:dyDescent="0.25">
      <c r="C284" s="235" t="s">
        <v>212</v>
      </c>
      <c r="D284" s="235"/>
      <c r="E284" s="235"/>
      <c r="F284" s="235"/>
      <c r="G284" s="235"/>
      <c r="H284" s="235"/>
      <c r="I284" s="235"/>
      <c r="J284" s="235"/>
      <c r="K284" s="235"/>
      <c r="L284" s="235"/>
    </row>
    <row r="285" spans="1:13" ht="17.25" x14ac:dyDescent="0.25">
      <c r="D285" s="37"/>
      <c r="E285" s="37"/>
      <c r="F285" s="37"/>
    </row>
    <row r="286" spans="1:13" ht="30" customHeight="1" x14ac:dyDescent="0.25">
      <c r="B286" s="37" t="s">
        <v>0</v>
      </c>
      <c r="D286" s="37"/>
      <c r="E286" s="37"/>
      <c r="F286" s="37"/>
    </row>
    <row r="287" spans="1:13" ht="15.75" thickBot="1" x14ac:dyDescent="0.3"/>
    <row r="288" spans="1:13" ht="30" customHeight="1" x14ac:dyDescent="0.25">
      <c r="A288" s="236" t="s">
        <v>1</v>
      </c>
      <c r="B288" s="238" t="s">
        <v>2</v>
      </c>
      <c r="C288" s="238" t="s">
        <v>3</v>
      </c>
      <c r="D288" s="240" t="s">
        <v>4</v>
      </c>
      <c r="E288" s="238" t="s">
        <v>8</v>
      </c>
      <c r="F288" s="238"/>
      <c r="G288" s="238" t="s">
        <v>7</v>
      </c>
      <c r="H288" s="238"/>
      <c r="I288" s="238"/>
      <c r="J288" s="238" t="s">
        <v>9</v>
      </c>
      <c r="K288" s="238"/>
      <c r="L288" s="238"/>
      <c r="M288" s="233" t="s">
        <v>10</v>
      </c>
    </row>
    <row r="289" spans="1:13" ht="60" customHeight="1" x14ac:dyDescent="0.25">
      <c r="A289" s="237"/>
      <c r="B289" s="239"/>
      <c r="C289" s="239"/>
      <c r="D289" s="241"/>
      <c r="E289" s="77" t="s">
        <v>47</v>
      </c>
      <c r="F289" s="76" t="s">
        <v>5</v>
      </c>
      <c r="G289" s="77" t="s">
        <v>6</v>
      </c>
      <c r="H289" s="76" t="s">
        <v>5</v>
      </c>
      <c r="I289" s="77" t="s">
        <v>23</v>
      </c>
      <c r="J289" s="77" t="s">
        <v>6</v>
      </c>
      <c r="K289" s="76" t="s">
        <v>5</v>
      </c>
      <c r="L289" s="77" t="s">
        <v>22</v>
      </c>
      <c r="M289" s="234"/>
    </row>
    <row r="290" spans="1:13" ht="27.6" customHeight="1" x14ac:dyDescent="0.25">
      <c r="A290" s="60">
        <v>1</v>
      </c>
      <c r="B290" s="38" t="s">
        <v>31</v>
      </c>
      <c r="C290" s="29" t="s">
        <v>11</v>
      </c>
      <c r="D290" s="29" t="s">
        <v>15</v>
      </c>
      <c r="E290" s="26">
        <v>0</v>
      </c>
      <c r="F290" s="26">
        <f t="shared" ref="F290:F301" si="51">F263+E290</f>
        <v>460</v>
      </c>
      <c r="G290" s="26">
        <v>200</v>
      </c>
      <c r="H290" s="26">
        <f t="shared" ref="H290:H301" si="52">H263+G290</f>
        <v>900</v>
      </c>
      <c r="I290" s="27" t="s">
        <v>214</v>
      </c>
      <c r="J290" s="26">
        <v>0</v>
      </c>
      <c r="K290" s="26">
        <f t="shared" ref="K290:K301" si="53">K263+J290</f>
        <v>0</v>
      </c>
      <c r="L290" s="27" t="s">
        <v>24</v>
      </c>
      <c r="M290" s="61">
        <f>(880+F290)-H290-K290</f>
        <v>440</v>
      </c>
    </row>
    <row r="291" spans="1:13" ht="27.6" customHeight="1" x14ac:dyDescent="0.25">
      <c r="A291" s="60">
        <v>2</v>
      </c>
      <c r="B291" s="38" t="s">
        <v>31</v>
      </c>
      <c r="C291" s="29" t="s">
        <v>12</v>
      </c>
      <c r="D291" s="29" t="s">
        <v>16</v>
      </c>
      <c r="E291" s="26">
        <v>6.2130000000000001</v>
      </c>
      <c r="F291" s="28">
        <f t="shared" si="51"/>
        <v>44.402000000000001</v>
      </c>
      <c r="G291" s="28">
        <v>6.2130000000000001</v>
      </c>
      <c r="H291" s="28">
        <f t="shared" si="52"/>
        <v>44.402000000000001</v>
      </c>
      <c r="I291" s="29" t="s">
        <v>195</v>
      </c>
      <c r="J291" s="26">
        <v>0</v>
      </c>
      <c r="K291" s="26">
        <f t="shared" si="53"/>
        <v>0</v>
      </c>
      <c r="L291" s="27" t="s">
        <v>24</v>
      </c>
      <c r="M291" s="61">
        <f t="shared" ref="M291:M300" si="54">F291-H291-K291</f>
        <v>0</v>
      </c>
    </row>
    <row r="292" spans="1:13" ht="27.6" customHeight="1" x14ac:dyDescent="0.25">
      <c r="A292" s="60">
        <v>3</v>
      </c>
      <c r="B292" s="39" t="s">
        <v>40</v>
      </c>
      <c r="C292" s="29" t="s">
        <v>13</v>
      </c>
      <c r="D292" s="29" t="s">
        <v>17</v>
      </c>
      <c r="E292" s="26">
        <v>0</v>
      </c>
      <c r="F292" s="26">
        <f t="shared" si="51"/>
        <v>0</v>
      </c>
      <c r="G292" s="30">
        <v>0</v>
      </c>
      <c r="H292" s="30">
        <f t="shared" si="52"/>
        <v>0</v>
      </c>
      <c r="I292" s="27" t="s">
        <v>24</v>
      </c>
      <c r="J292" s="26">
        <v>0</v>
      </c>
      <c r="K292" s="26">
        <f t="shared" si="53"/>
        <v>0</v>
      </c>
      <c r="L292" s="27" t="s">
        <v>24</v>
      </c>
      <c r="M292" s="61">
        <f t="shared" si="54"/>
        <v>0</v>
      </c>
    </row>
    <row r="293" spans="1:13" ht="27.6" customHeight="1" x14ac:dyDescent="0.25">
      <c r="A293" s="60">
        <v>4</v>
      </c>
      <c r="B293" s="39" t="s">
        <v>40</v>
      </c>
      <c r="C293" s="29" t="s">
        <v>25</v>
      </c>
      <c r="D293" s="29" t="s">
        <v>26</v>
      </c>
      <c r="E293" s="26">
        <v>0</v>
      </c>
      <c r="F293" s="26">
        <f t="shared" si="51"/>
        <v>0</v>
      </c>
      <c r="G293" s="30">
        <v>0</v>
      </c>
      <c r="H293" s="26">
        <f t="shared" si="52"/>
        <v>0</v>
      </c>
      <c r="I293" s="27" t="s">
        <v>24</v>
      </c>
      <c r="J293" s="26">
        <v>0</v>
      </c>
      <c r="K293" s="26">
        <f t="shared" si="53"/>
        <v>0</v>
      </c>
      <c r="L293" s="27" t="s">
        <v>24</v>
      </c>
      <c r="M293" s="61">
        <f t="shared" si="54"/>
        <v>0</v>
      </c>
    </row>
    <row r="294" spans="1:13" ht="27.6" customHeight="1" x14ac:dyDescent="0.25">
      <c r="A294" s="60">
        <v>5</v>
      </c>
      <c r="B294" s="38" t="s">
        <v>32</v>
      </c>
      <c r="C294" s="29" t="s">
        <v>27</v>
      </c>
      <c r="D294" s="29" t="s">
        <v>28</v>
      </c>
      <c r="E294" s="26">
        <v>0</v>
      </c>
      <c r="F294" s="26">
        <f t="shared" si="51"/>
        <v>1.08</v>
      </c>
      <c r="G294" s="26">
        <v>0</v>
      </c>
      <c r="H294" s="33">
        <f t="shared" si="52"/>
        <v>1.08</v>
      </c>
      <c r="I294" s="27" t="s">
        <v>24</v>
      </c>
      <c r="J294" s="26">
        <v>0</v>
      </c>
      <c r="K294" s="26">
        <f t="shared" si="53"/>
        <v>0</v>
      </c>
      <c r="L294" s="27" t="s">
        <v>24</v>
      </c>
      <c r="M294" s="61">
        <f t="shared" si="54"/>
        <v>0</v>
      </c>
    </row>
    <row r="295" spans="1:13" ht="27.95" customHeight="1" x14ac:dyDescent="0.25">
      <c r="A295" s="60">
        <v>6</v>
      </c>
      <c r="B295" s="38" t="s">
        <v>32</v>
      </c>
      <c r="C295" s="29" t="s">
        <v>29</v>
      </c>
      <c r="D295" s="40" t="s">
        <v>30</v>
      </c>
      <c r="E295" s="26">
        <v>0</v>
      </c>
      <c r="F295" s="26">
        <f t="shared" si="51"/>
        <v>0</v>
      </c>
      <c r="G295" s="26">
        <v>0</v>
      </c>
      <c r="H295" s="33">
        <f t="shared" si="52"/>
        <v>0</v>
      </c>
      <c r="I295" s="27" t="s">
        <v>24</v>
      </c>
      <c r="J295" s="26">
        <v>0</v>
      </c>
      <c r="K295" s="26">
        <f t="shared" si="53"/>
        <v>0</v>
      </c>
      <c r="L295" s="27" t="s">
        <v>24</v>
      </c>
      <c r="M295" s="61">
        <f t="shared" si="54"/>
        <v>0</v>
      </c>
    </row>
    <row r="296" spans="1:13" ht="27.6" customHeight="1" x14ac:dyDescent="0.25">
      <c r="A296" s="60">
        <v>8</v>
      </c>
      <c r="B296" s="38" t="s">
        <v>31</v>
      </c>
      <c r="C296" s="29" t="s">
        <v>176</v>
      </c>
      <c r="D296" s="59" t="s">
        <v>38</v>
      </c>
      <c r="E296" s="26">
        <v>0</v>
      </c>
      <c r="F296" s="30">
        <f t="shared" si="51"/>
        <v>0</v>
      </c>
      <c r="G296" s="26">
        <v>0</v>
      </c>
      <c r="H296" s="30">
        <f t="shared" si="52"/>
        <v>0</v>
      </c>
      <c r="I296" s="27" t="s">
        <v>24</v>
      </c>
      <c r="J296" s="26">
        <f>E296</f>
        <v>0</v>
      </c>
      <c r="K296" s="26">
        <f t="shared" si="53"/>
        <v>0</v>
      </c>
      <c r="L296" s="27" t="s">
        <v>24</v>
      </c>
      <c r="M296" s="72">
        <f>F296-H296-K296+0.5</f>
        <v>0.5</v>
      </c>
    </row>
    <row r="297" spans="1:13" ht="27.6" customHeight="1" x14ac:dyDescent="0.25">
      <c r="A297" s="60">
        <v>9</v>
      </c>
      <c r="B297" s="38" t="s">
        <v>31</v>
      </c>
      <c r="C297" s="29" t="s">
        <v>35</v>
      </c>
      <c r="D297" s="29" t="s">
        <v>36</v>
      </c>
      <c r="E297" s="26">
        <v>0</v>
      </c>
      <c r="F297" s="26">
        <f t="shared" si="51"/>
        <v>0</v>
      </c>
      <c r="G297" s="26">
        <v>0</v>
      </c>
      <c r="H297" s="30">
        <f t="shared" si="52"/>
        <v>0</v>
      </c>
      <c r="I297" s="27" t="s">
        <v>24</v>
      </c>
      <c r="J297" s="26">
        <f>E297</f>
        <v>0</v>
      </c>
      <c r="K297" s="26">
        <f t="shared" si="53"/>
        <v>0</v>
      </c>
      <c r="L297" s="27" t="s">
        <v>24</v>
      </c>
      <c r="M297" s="61">
        <f t="shared" si="54"/>
        <v>0</v>
      </c>
    </row>
    <row r="298" spans="1:13" ht="46.5" customHeight="1" x14ac:dyDescent="0.25">
      <c r="A298" s="60">
        <v>10</v>
      </c>
      <c r="B298" s="38" t="s">
        <v>31</v>
      </c>
      <c r="C298" s="39" t="s">
        <v>33</v>
      </c>
      <c r="D298" s="29" t="s">
        <v>18</v>
      </c>
      <c r="E298" s="26">
        <v>2E-3</v>
      </c>
      <c r="F298" s="26">
        <f t="shared" si="51"/>
        <v>3.8000000000000006E-2</v>
      </c>
      <c r="G298" s="26">
        <v>0</v>
      </c>
      <c r="H298" s="26">
        <f t="shared" si="52"/>
        <v>0</v>
      </c>
      <c r="I298" s="27" t="s">
        <v>24</v>
      </c>
      <c r="J298" s="26">
        <v>0</v>
      </c>
      <c r="K298" s="26">
        <f t="shared" si="53"/>
        <v>2.7000000000000003E-2</v>
      </c>
      <c r="L298" s="27" t="s">
        <v>24</v>
      </c>
      <c r="M298" s="61">
        <f>F298-H298-K298+0.017</f>
        <v>2.8000000000000004E-2</v>
      </c>
    </row>
    <row r="299" spans="1:13" ht="27.95" customHeight="1" x14ac:dyDescent="0.25">
      <c r="A299" s="60">
        <v>11</v>
      </c>
      <c r="B299" s="38" t="s">
        <v>31</v>
      </c>
      <c r="C299" s="39" t="s">
        <v>34</v>
      </c>
      <c r="D299" s="29" t="s">
        <v>19</v>
      </c>
      <c r="E299" s="26">
        <v>0.03</v>
      </c>
      <c r="F299" s="26">
        <f t="shared" si="51"/>
        <v>0.3600000000000001</v>
      </c>
      <c r="G299" s="26">
        <v>0</v>
      </c>
      <c r="H299" s="30">
        <f t="shared" si="52"/>
        <v>0</v>
      </c>
      <c r="I299" s="27" t="s">
        <v>24</v>
      </c>
      <c r="J299" s="30">
        <v>0</v>
      </c>
      <c r="K299" s="28">
        <f t="shared" si="53"/>
        <v>0.44299999999999995</v>
      </c>
      <c r="L299" s="27" t="s">
        <v>24</v>
      </c>
      <c r="M299" s="62">
        <f>F299-H299-K299+0.2</f>
        <v>0.11700000000000016</v>
      </c>
    </row>
    <row r="300" spans="1:13" ht="27.95" customHeight="1" x14ac:dyDescent="0.25">
      <c r="A300" s="60">
        <v>12</v>
      </c>
      <c r="B300" s="38" t="s">
        <v>31</v>
      </c>
      <c r="C300" s="39" t="s">
        <v>42</v>
      </c>
      <c r="D300" s="29" t="s">
        <v>41</v>
      </c>
      <c r="E300" s="26">
        <v>0</v>
      </c>
      <c r="F300" s="26">
        <f t="shared" si="51"/>
        <v>0</v>
      </c>
      <c r="G300" s="26">
        <v>0</v>
      </c>
      <c r="H300" s="26">
        <f t="shared" si="52"/>
        <v>0</v>
      </c>
      <c r="I300" s="27" t="s">
        <v>24</v>
      </c>
      <c r="J300" s="26">
        <v>0</v>
      </c>
      <c r="K300" s="26">
        <f t="shared" si="53"/>
        <v>0</v>
      </c>
      <c r="L300" s="27" t="s">
        <v>24</v>
      </c>
      <c r="M300" s="61">
        <f t="shared" si="54"/>
        <v>0</v>
      </c>
    </row>
    <row r="301" spans="1:13" ht="31.5" customHeight="1" thickBot="1" x14ac:dyDescent="0.3">
      <c r="A301" s="64">
        <v>13</v>
      </c>
      <c r="B301" s="73" t="s">
        <v>37</v>
      </c>
      <c r="C301" s="73" t="s">
        <v>14</v>
      </c>
      <c r="D301" s="65" t="s">
        <v>198</v>
      </c>
      <c r="E301" s="66">
        <v>2</v>
      </c>
      <c r="F301" s="66">
        <f t="shared" si="51"/>
        <v>22</v>
      </c>
      <c r="G301" s="66">
        <v>0</v>
      </c>
      <c r="H301" s="66">
        <f t="shared" si="52"/>
        <v>0</v>
      </c>
      <c r="I301" s="67" t="s">
        <v>24</v>
      </c>
      <c r="J301" s="66">
        <v>2</v>
      </c>
      <c r="K301" s="66">
        <f t="shared" si="53"/>
        <v>22</v>
      </c>
      <c r="L301" s="67" t="s">
        <v>196</v>
      </c>
      <c r="M301" s="71">
        <f t="shared" ref="M301" si="55">F301-H301-K301</f>
        <v>0</v>
      </c>
    </row>
    <row r="310" spans="1:13" ht="30" customHeight="1" x14ac:dyDescent="0.25">
      <c r="C310" s="235" t="s">
        <v>212</v>
      </c>
      <c r="D310" s="235"/>
      <c r="E310" s="235"/>
      <c r="F310" s="235"/>
      <c r="G310" s="235"/>
      <c r="H310" s="235"/>
      <c r="I310" s="235"/>
      <c r="J310" s="235"/>
      <c r="K310" s="235"/>
      <c r="L310" s="235"/>
    </row>
    <row r="311" spans="1:13" ht="17.25" x14ac:dyDescent="0.25">
      <c r="D311" s="37"/>
      <c r="E311" s="37"/>
      <c r="F311" s="37"/>
    </row>
    <row r="312" spans="1:13" ht="30" customHeight="1" x14ac:dyDescent="0.25">
      <c r="B312" s="37" t="s">
        <v>0</v>
      </c>
      <c r="D312" s="37"/>
      <c r="E312" s="37"/>
      <c r="F312" s="37"/>
    </row>
    <row r="313" spans="1:13" ht="15.75" thickBot="1" x14ac:dyDescent="0.3"/>
    <row r="314" spans="1:13" ht="30" customHeight="1" x14ac:dyDescent="0.25">
      <c r="A314" s="236" t="s">
        <v>1</v>
      </c>
      <c r="B314" s="238" t="s">
        <v>2</v>
      </c>
      <c r="C314" s="238" t="s">
        <v>3</v>
      </c>
      <c r="D314" s="240" t="s">
        <v>4</v>
      </c>
      <c r="E314" s="238" t="s">
        <v>8</v>
      </c>
      <c r="F314" s="238"/>
      <c r="G314" s="238" t="s">
        <v>7</v>
      </c>
      <c r="H314" s="238"/>
      <c r="I314" s="238"/>
      <c r="J314" s="238" t="s">
        <v>9</v>
      </c>
      <c r="K314" s="238"/>
      <c r="L314" s="238"/>
      <c r="M314" s="233" t="s">
        <v>10</v>
      </c>
    </row>
    <row r="315" spans="1:13" ht="60" customHeight="1" x14ac:dyDescent="0.25">
      <c r="A315" s="237"/>
      <c r="B315" s="239"/>
      <c r="C315" s="239"/>
      <c r="D315" s="241"/>
      <c r="E315" s="77" t="s">
        <v>177</v>
      </c>
      <c r="F315" s="76" t="s">
        <v>5</v>
      </c>
      <c r="G315" s="77" t="s">
        <v>6</v>
      </c>
      <c r="H315" s="76" t="s">
        <v>5</v>
      </c>
      <c r="I315" s="77" t="s">
        <v>23</v>
      </c>
      <c r="J315" s="77" t="s">
        <v>6</v>
      </c>
      <c r="K315" s="76" t="s">
        <v>5</v>
      </c>
      <c r="L315" s="77" t="s">
        <v>22</v>
      </c>
      <c r="M315" s="234"/>
    </row>
    <row r="316" spans="1:13" ht="27.6" customHeight="1" x14ac:dyDescent="0.25">
      <c r="A316" s="60">
        <v>1</v>
      </c>
      <c r="B316" s="38" t="s">
        <v>31</v>
      </c>
      <c r="C316" s="29" t="s">
        <v>11</v>
      </c>
      <c r="D316" s="29" t="s">
        <v>15</v>
      </c>
      <c r="E316" s="26">
        <v>95</v>
      </c>
      <c r="F316" s="26">
        <f t="shared" ref="F316:F321" si="56">F290+E316</f>
        <v>555</v>
      </c>
      <c r="G316" s="26">
        <v>0</v>
      </c>
      <c r="H316" s="26">
        <f t="shared" ref="H316:H327" si="57">H290+G316</f>
        <v>900</v>
      </c>
      <c r="I316" s="27" t="s">
        <v>24</v>
      </c>
      <c r="J316" s="26">
        <v>0</v>
      </c>
      <c r="K316" s="26">
        <f t="shared" ref="K316:K327" si="58">K290+J316</f>
        <v>0</v>
      </c>
      <c r="L316" s="27" t="s">
        <v>24</v>
      </c>
      <c r="M316" s="61">
        <f>(880+F316)-H316-K316</f>
        <v>535</v>
      </c>
    </row>
    <row r="317" spans="1:13" ht="27.6" customHeight="1" x14ac:dyDescent="0.25">
      <c r="A317" s="60">
        <v>2</v>
      </c>
      <c r="B317" s="38" t="s">
        <v>31</v>
      </c>
      <c r="C317" s="29" t="s">
        <v>12</v>
      </c>
      <c r="D317" s="29" t="s">
        <v>16</v>
      </c>
      <c r="E317" s="26">
        <v>2.9460000000000002</v>
      </c>
      <c r="F317" s="28">
        <f t="shared" si="56"/>
        <v>47.347999999999999</v>
      </c>
      <c r="G317" s="28">
        <v>2.9460000000000002</v>
      </c>
      <c r="H317" s="28">
        <f t="shared" si="57"/>
        <v>47.347999999999999</v>
      </c>
      <c r="I317" s="29" t="s">
        <v>195</v>
      </c>
      <c r="J317" s="26">
        <v>0</v>
      </c>
      <c r="K317" s="26">
        <f t="shared" si="58"/>
        <v>0</v>
      </c>
      <c r="L317" s="27" t="s">
        <v>24</v>
      </c>
      <c r="M317" s="61">
        <f t="shared" ref="M317:M326" si="59">F317-H317-K317</f>
        <v>0</v>
      </c>
    </row>
    <row r="318" spans="1:13" ht="27.6" customHeight="1" x14ac:dyDescent="0.25">
      <c r="A318" s="60">
        <v>3</v>
      </c>
      <c r="B318" s="39" t="s">
        <v>40</v>
      </c>
      <c r="C318" s="29" t="s">
        <v>13</v>
      </c>
      <c r="D318" s="29" t="s">
        <v>17</v>
      </c>
      <c r="E318" s="26">
        <v>0</v>
      </c>
      <c r="F318" s="26">
        <f t="shared" si="56"/>
        <v>0</v>
      </c>
      <c r="G318" s="30">
        <v>0</v>
      </c>
      <c r="H318" s="30">
        <f t="shared" si="57"/>
        <v>0</v>
      </c>
      <c r="I318" s="27" t="s">
        <v>24</v>
      </c>
      <c r="J318" s="26">
        <v>0</v>
      </c>
      <c r="K318" s="26">
        <f t="shared" si="58"/>
        <v>0</v>
      </c>
      <c r="L318" s="27" t="s">
        <v>24</v>
      </c>
      <c r="M318" s="61">
        <f t="shared" si="59"/>
        <v>0</v>
      </c>
    </row>
    <row r="319" spans="1:13" ht="27.6" customHeight="1" x14ac:dyDescent="0.25">
      <c r="A319" s="60">
        <v>4</v>
      </c>
      <c r="B319" s="39" t="s">
        <v>40</v>
      </c>
      <c r="C319" s="29" t="s">
        <v>25</v>
      </c>
      <c r="D319" s="29" t="s">
        <v>26</v>
      </c>
      <c r="E319" s="26">
        <v>0</v>
      </c>
      <c r="F319" s="26">
        <f t="shared" si="56"/>
        <v>0</v>
      </c>
      <c r="G319" s="30">
        <v>0</v>
      </c>
      <c r="H319" s="26">
        <f t="shared" si="57"/>
        <v>0</v>
      </c>
      <c r="I319" s="27" t="s">
        <v>24</v>
      </c>
      <c r="J319" s="26">
        <v>0</v>
      </c>
      <c r="K319" s="26">
        <f t="shared" si="58"/>
        <v>0</v>
      </c>
      <c r="L319" s="27" t="s">
        <v>24</v>
      </c>
      <c r="M319" s="61">
        <f t="shared" si="59"/>
        <v>0</v>
      </c>
    </row>
    <row r="320" spans="1:13" ht="27.6" customHeight="1" x14ac:dyDescent="0.25">
      <c r="A320" s="60">
        <v>5</v>
      </c>
      <c r="B320" s="38" t="s">
        <v>32</v>
      </c>
      <c r="C320" s="29" t="s">
        <v>27</v>
      </c>
      <c r="D320" s="29" t="s">
        <v>28</v>
      </c>
      <c r="E320" s="26">
        <v>0</v>
      </c>
      <c r="F320" s="26">
        <f t="shared" si="56"/>
        <v>1.08</v>
      </c>
      <c r="G320" s="26">
        <v>0</v>
      </c>
      <c r="H320" s="33">
        <f t="shared" si="57"/>
        <v>1.08</v>
      </c>
      <c r="I320" s="27" t="s">
        <v>24</v>
      </c>
      <c r="J320" s="26">
        <v>0</v>
      </c>
      <c r="K320" s="26">
        <f t="shared" si="58"/>
        <v>0</v>
      </c>
      <c r="L320" s="27" t="s">
        <v>24</v>
      </c>
      <c r="M320" s="61">
        <f t="shared" si="59"/>
        <v>0</v>
      </c>
    </row>
    <row r="321" spans="1:13" ht="27.95" customHeight="1" x14ac:dyDescent="0.25">
      <c r="A321" s="60">
        <v>6</v>
      </c>
      <c r="B321" s="38" t="s">
        <v>32</v>
      </c>
      <c r="C321" s="29" t="s">
        <v>29</v>
      </c>
      <c r="D321" s="40" t="s">
        <v>30</v>
      </c>
      <c r="E321" s="26">
        <v>0</v>
      </c>
      <c r="F321" s="26">
        <f t="shared" si="56"/>
        <v>0</v>
      </c>
      <c r="G321" s="26">
        <v>0</v>
      </c>
      <c r="H321" s="28">
        <f t="shared" si="57"/>
        <v>0</v>
      </c>
      <c r="I321" s="27" t="s">
        <v>24</v>
      </c>
      <c r="J321" s="26">
        <v>0</v>
      </c>
      <c r="K321" s="26">
        <f t="shared" si="58"/>
        <v>0</v>
      </c>
      <c r="L321" s="27" t="s">
        <v>24</v>
      </c>
      <c r="M321" s="61">
        <f t="shared" si="59"/>
        <v>0</v>
      </c>
    </row>
    <row r="322" spans="1:13" ht="27.6" customHeight="1" x14ac:dyDescent="0.25">
      <c r="A322" s="60">
        <v>8</v>
      </c>
      <c r="B322" s="38" t="s">
        <v>31</v>
      </c>
      <c r="C322" s="29" t="s">
        <v>176</v>
      </c>
      <c r="D322" s="59" t="s">
        <v>38</v>
      </c>
      <c r="E322" s="26">
        <v>0</v>
      </c>
      <c r="F322" s="30">
        <v>0</v>
      </c>
      <c r="G322" s="26">
        <v>0</v>
      </c>
      <c r="H322" s="30">
        <f t="shared" si="57"/>
        <v>0</v>
      </c>
      <c r="I322" s="27" t="s">
        <v>24</v>
      </c>
      <c r="J322" s="26">
        <v>0</v>
      </c>
      <c r="K322" s="33">
        <f t="shared" si="58"/>
        <v>0</v>
      </c>
      <c r="L322" s="27" t="s">
        <v>24</v>
      </c>
      <c r="M322" s="72">
        <f>F322-H322-K322+0.5</f>
        <v>0.5</v>
      </c>
    </row>
    <row r="323" spans="1:13" ht="27.6" customHeight="1" x14ac:dyDescent="0.25">
      <c r="A323" s="60">
        <v>9</v>
      </c>
      <c r="B323" s="38" t="s">
        <v>31</v>
      </c>
      <c r="C323" s="29" t="s">
        <v>35</v>
      </c>
      <c r="D323" s="29" t="s">
        <v>36</v>
      </c>
      <c r="E323" s="26">
        <v>0</v>
      </c>
      <c r="F323" s="26">
        <f>F297+E323</f>
        <v>0</v>
      </c>
      <c r="G323" s="26">
        <v>0</v>
      </c>
      <c r="H323" s="30">
        <f t="shared" si="57"/>
        <v>0</v>
      </c>
      <c r="I323" s="27" t="s">
        <v>24</v>
      </c>
      <c r="J323" s="26">
        <f>E323</f>
        <v>0</v>
      </c>
      <c r="K323" s="26">
        <f t="shared" si="58"/>
        <v>0</v>
      </c>
      <c r="L323" s="27" t="s">
        <v>24</v>
      </c>
      <c r="M323" s="61">
        <f t="shared" si="59"/>
        <v>0</v>
      </c>
    </row>
    <row r="324" spans="1:13" ht="42.75" customHeight="1" x14ac:dyDescent="0.25">
      <c r="A324" s="60">
        <v>10</v>
      </c>
      <c r="B324" s="38" t="s">
        <v>31</v>
      </c>
      <c r="C324" s="39" t="s">
        <v>33</v>
      </c>
      <c r="D324" s="29" t="s">
        <v>18</v>
      </c>
      <c r="E324" s="26">
        <v>1E-3</v>
      </c>
      <c r="F324" s="26">
        <f>F298+E324</f>
        <v>3.9000000000000007E-2</v>
      </c>
      <c r="G324" s="26">
        <v>0</v>
      </c>
      <c r="H324" s="26">
        <f t="shared" si="57"/>
        <v>0</v>
      </c>
      <c r="I324" s="27" t="s">
        <v>24</v>
      </c>
      <c r="J324" s="26">
        <v>5.0000000000000001E-3</v>
      </c>
      <c r="K324" s="26">
        <f t="shared" si="58"/>
        <v>3.2000000000000001E-2</v>
      </c>
      <c r="L324" s="27" t="s">
        <v>24</v>
      </c>
      <c r="M324" s="61">
        <f>F324-H324-K324+0.017</f>
        <v>2.4000000000000007E-2</v>
      </c>
    </row>
    <row r="325" spans="1:13" ht="27.95" customHeight="1" x14ac:dyDescent="0.25">
      <c r="A325" s="60">
        <v>11</v>
      </c>
      <c r="B325" s="38" t="s">
        <v>31</v>
      </c>
      <c r="C325" s="39" t="s">
        <v>34</v>
      </c>
      <c r="D325" s="29" t="s">
        <v>19</v>
      </c>
      <c r="E325" s="26">
        <v>0.03</v>
      </c>
      <c r="F325" s="26">
        <f>F299+E325</f>
        <v>0.39000000000000012</v>
      </c>
      <c r="G325" s="26">
        <v>0</v>
      </c>
      <c r="H325" s="30">
        <f t="shared" si="57"/>
        <v>0</v>
      </c>
      <c r="I325" s="27" t="s">
        <v>24</v>
      </c>
      <c r="J325" s="28">
        <v>0</v>
      </c>
      <c r="K325" s="28">
        <f t="shared" si="58"/>
        <v>0.44299999999999995</v>
      </c>
      <c r="L325" s="27" t="s">
        <v>24</v>
      </c>
      <c r="M325" s="62">
        <f>F325-H325-K325+0.2</f>
        <v>0.14700000000000019</v>
      </c>
    </row>
    <row r="326" spans="1:13" ht="27.75" customHeight="1" x14ac:dyDescent="0.25">
      <c r="A326" s="60">
        <v>12</v>
      </c>
      <c r="B326" s="38" t="s">
        <v>31</v>
      </c>
      <c r="C326" s="39" t="s">
        <v>42</v>
      </c>
      <c r="D326" s="29" t="s">
        <v>41</v>
      </c>
      <c r="E326" s="26">
        <v>0</v>
      </c>
      <c r="F326" s="26">
        <f>F300+E326</f>
        <v>0</v>
      </c>
      <c r="G326" s="26">
        <v>0</v>
      </c>
      <c r="H326" s="26">
        <f t="shared" si="57"/>
        <v>0</v>
      </c>
      <c r="I326" s="27" t="s">
        <v>24</v>
      </c>
      <c r="J326" s="26">
        <v>0</v>
      </c>
      <c r="K326" s="26">
        <f t="shared" si="58"/>
        <v>0</v>
      </c>
      <c r="L326" s="27" t="s">
        <v>24</v>
      </c>
      <c r="M326" s="61">
        <f t="shared" si="59"/>
        <v>0</v>
      </c>
    </row>
    <row r="327" spans="1:13" ht="27.75" customHeight="1" thickBot="1" x14ac:dyDescent="0.3">
      <c r="A327" s="64">
        <v>13</v>
      </c>
      <c r="B327" s="73" t="s">
        <v>37</v>
      </c>
      <c r="C327" s="73" t="s">
        <v>14</v>
      </c>
      <c r="D327" s="65" t="s">
        <v>198</v>
      </c>
      <c r="E327" s="66">
        <v>2</v>
      </c>
      <c r="F327" s="66">
        <f>F301+E327</f>
        <v>24</v>
      </c>
      <c r="G327" s="66">
        <v>0</v>
      </c>
      <c r="H327" s="66">
        <f t="shared" si="57"/>
        <v>0</v>
      </c>
      <c r="I327" s="67" t="s">
        <v>24</v>
      </c>
      <c r="J327" s="66">
        <v>2</v>
      </c>
      <c r="K327" s="66">
        <f t="shared" si="58"/>
        <v>24</v>
      </c>
      <c r="L327" s="67" t="s">
        <v>196</v>
      </c>
      <c r="M327" s="71">
        <f t="shared" ref="M327" si="60">F327-H327-K327</f>
        <v>0</v>
      </c>
    </row>
    <row r="328" spans="1:13" ht="27.75" customHeight="1" x14ac:dyDescent="0.25">
      <c r="A328" s="43"/>
      <c r="B328" s="44"/>
      <c r="C328" s="45"/>
      <c r="D328" s="43"/>
      <c r="E328" s="34"/>
      <c r="F328" s="34"/>
      <c r="G328" s="34"/>
      <c r="H328" s="34"/>
      <c r="I328" s="35"/>
      <c r="J328" s="34"/>
      <c r="K328" s="34"/>
      <c r="L328" s="35"/>
      <c r="M328" s="34"/>
    </row>
    <row r="329" spans="1:13" ht="27.75" customHeight="1" x14ac:dyDescent="0.25">
      <c r="A329" s="43"/>
      <c r="B329" s="44"/>
      <c r="C329" s="45"/>
      <c r="D329" s="43"/>
      <c r="E329" s="34"/>
      <c r="F329" s="34"/>
      <c r="G329" s="34"/>
      <c r="H329" s="34"/>
      <c r="I329" s="35"/>
      <c r="J329" s="34"/>
      <c r="K329" s="34"/>
      <c r="L329" s="35"/>
      <c r="M329" s="34"/>
    </row>
    <row r="330" spans="1:13" ht="27.75" customHeight="1" x14ac:dyDescent="0.25">
      <c r="A330" s="43"/>
      <c r="B330" s="44"/>
      <c r="C330" s="45"/>
      <c r="D330" s="43"/>
      <c r="E330" s="34"/>
      <c r="F330" s="34"/>
      <c r="G330" s="34"/>
      <c r="H330" s="34"/>
      <c r="I330" s="35"/>
      <c r="J330" s="34"/>
      <c r="K330" s="34"/>
      <c r="L330" s="35"/>
      <c r="M330" s="34"/>
    </row>
    <row r="331" spans="1:13" ht="27.75" customHeight="1" x14ac:dyDescent="0.25">
      <c r="A331" s="43"/>
      <c r="B331" s="44"/>
      <c r="C331" s="45"/>
      <c r="D331" s="43"/>
      <c r="E331" s="34"/>
      <c r="F331" s="34"/>
      <c r="G331" s="34"/>
      <c r="H331" s="34"/>
      <c r="I331" s="35"/>
      <c r="J331" s="34"/>
      <c r="K331" s="34"/>
      <c r="L331" s="35"/>
      <c r="M331" s="34"/>
    </row>
    <row r="332" spans="1:13" ht="27.75" customHeight="1" x14ac:dyDescent="0.25">
      <c r="A332" s="43"/>
      <c r="B332" s="44"/>
      <c r="C332" s="45"/>
      <c r="D332" s="43"/>
      <c r="E332" s="34"/>
      <c r="F332" s="34"/>
      <c r="G332" s="34"/>
      <c r="H332" s="34"/>
      <c r="I332" s="35"/>
      <c r="J332" s="34"/>
      <c r="K332" s="34"/>
      <c r="L332" s="35"/>
      <c r="M332" s="34"/>
    </row>
    <row r="333" spans="1:13" ht="27.75" customHeight="1" x14ac:dyDescent="0.25">
      <c r="A333" s="43"/>
      <c r="B333" s="44"/>
      <c r="C333" s="45"/>
      <c r="D333" s="43"/>
      <c r="E333" s="34"/>
      <c r="F333" s="34"/>
      <c r="G333" s="34"/>
      <c r="H333" s="34"/>
      <c r="I333" s="35"/>
      <c r="J333" s="34"/>
      <c r="K333" s="34"/>
      <c r="L333" s="35"/>
      <c r="M333" s="34"/>
    </row>
    <row r="337" spans="2:5" ht="15.75" x14ac:dyDescent="0.25">
      <c r="B337" s="46" t="s">
        <v>192</v>
      </c>
      <c r="C337" s="46"/>
      <c r="D337" s="46"/>
    </row>
    <row r="338" spans="2:5" ht="15.75" thickBot="1" x14ac:dyDescent="0.3"/>
    <row r="339" spans="2:5" ht="15.75" thickBot="1" x14ac:dyDescent="0.3">
      <c r="B339" s="47" t="s">
        <v>180</v>
      </c>
      <c r="C339" s="48" t="s">
        <v>185</v>
      </c>
      <c r="D339" s="49">
        <v>955</v>
      </c>
      <c r="E339" s="50"/>
    </row>
    <row r="340" spans="2:5" ht="15.75" thickBot="1" x14ac:dyDescent="0.3">
      <c r="B340" s="51" t="s">
        <v>181</v>
      </c>
      <c r="C340" s="52" t="s">
        <v>186</v>
      </c>
      <c r="D340" s="53">
        <v>1345</v>
      </c>
      <c r="E340" s="50"/>
    </row>
    <row r="341" spans="2:5" ht="15.75" thickBot="1" x14ac:dyDescent="0.3">
      <c r="B341" s="51" t="s">
        <v>181</v>
      </c>
      <c r="C341" s="52" t="s">
        <v>187</v>
      </c>
      <c r="D341" s="53">
        <v>450</v>
      </c>
      <c r="E341" s="50"/>
    </row>
    <row r="342" spans="2:5" ht="15.75" thickBot="1" x14ac:dyDescent="0.3">
      <c r="B342" s="51" t="s">
        <v>181</v>
      </c>
      <c r="C342" s="52" t="s">
        <v>188</v>
      </c>
      <c r="D342" s="53">
        <v>950</v>
      </c>
      <c r="E342" s="50"/>
    </row>
    <row r="343" spans="2:5" ht="15.75" thickBot="1" x14ac:dyDescent="0.3">
      <c r="B343" s="51" t="s">
        <v>182</v>
      </c>
      <c r="C343" s="52" t="s">
        <v>189</v>
      </c>
      <c r="D343" s="53">
        <v>25</v>
      </c>
      <c r="E343" s="50"/>
    </row>
    <row r="344" spans="2:5" ht="15.75" thickBot="1" x14ac:dyDescent="0.3">
      <c r="B344" s="51" t="s">
        <v>183</v>
      </c>
      <c r="C344" s="52" t="s">
        <v>190</v>
      </c>
      <c r="D344" s="53">
        <v>180</v>
      </c>
      <c r="E344" s="50"/>
    </row>
    <row r="345" spans="2:5" ht="30.75" thickBot="1" x14ac:dyDescent="0.3">
      <c r="B345" s="51" t="s">
        <v>184</v>
      </c>
      <c r="C345" s="52" t="s">
        <v>191</v>
      </c>
      <c r="D345" s="53">
        <v>2550</v>
      </c>
      <c r="E345" s="50"/>
    </row>
  </sheetData>
  <mergeCells count="108">
    <mergeCell ref="M314:M315"/>
    <mergeCell ref="C310:L310"/>
    <mergeCell ref="A314:A315"/>
    <mergeCell ref="B314:B315"/>
    <mergeCell ref="C314:C315"/>
    <mergeCell ref="D314:D315"/>
    <mergeCell ref="E314:F314"/>
    <mergeCell ref="G314:I314"/>
    <mergeCell ref="J314:L314"/>
    <mergeCell ref="C257:L257"/>
    <mergeCell ref="A261:A262"/>
    <mergeCell ref="B261:B262"/>
    <mergeCell ref="C261:C262"/>
    <mergeCell ref="D261:D262"/>
    <mergeCell ref="E261:F261"/>
    <mergeCell ref="G261:I261"/>
    <mergeCell ref="J261:L261"/>
    <mergeCell ref="M261:M262"/>
    <mergeCell ref="C227:L227"/>
    <mergeCell ref="A231:A232"/>
    <mergeCell ref="B231:B232"/>
    <mergeCell ref="C231:C232"/>
    <mergeCell ref="D231:D232"/>
    <mergeCell ref="E231:F231"/>
    <mergeCell ref="G231:I231"/>
    <mergeCell ref="J231:L231"/>
    <mergeCell ref="M204:M205"/>
    <mergeCell ref="M231:M232"/>
    <mergeCell ref="C200:L200"/>
    <mergeCell ref="A204:A205"/>
    <mergeCell ref="B204:B205"/>
    <mergeCell ref="C204:C205"/>
    <mergeCell ref="D204:D205"/>
    <mergeCell ref="E204:F204"/>
    <mergeCell ref="G204:I204"/>
    <mergeCell ref="J204:L204"/>
    <mergeCell ref="M88:M89"/>
    <mergeCell ref="M119:M120"/>
    <mergeCell ref="C115:L115"/>
    <mergeCell ref="A119:A120"/>
    <mergeCell ref="B119:B120"/>
    <mergeCell ref="C119:C120"/>
    <mergeCell ref="D119:D120"/>
    <mergeCell ref="E119:F119"/>
    <mergeCell ref="G119:I119"/>
    <mergeCell ref="J119:L119"/>
    <mergeCell ref="M146:M147"/>
    <mergeCell ref="C142:L142"/>
    <mergeCell ref="A146:A147"/>
    <mergeCell ref="B146:B147"/>
    <mergeCell ref="C146:C147"/>
    <mergeCell ref="D146:D147"/>
    <mergeCell ref="C84:L84"/>
    <mergeCell ref="A88:A89"/>
    <mergeCell ref="B88:B89"/>
    <mergeCell ref="C88:C89"/>
    <mergeCell ref="D88:D89"/>
    <mergeCell ref="E88:F88"/>
    <mergeCell ref="G88:I88"/>
    <mergeCell ref="J88:L88"/>
    <mergeCell ref="C64:C65"/>
    <mergeCell ref="D64:D65"/>
    <mergeCell ref="E64:F64"/>
    <mergeCell ref="G64:I64"/>
    <mergeCell ref="C36:C37"/>
    <mergeCell ref="C3:L3"/>
    <mergeCell ref="C60:L60"/>
    <mergeCell ref="D36:D37"/>
    <mergeCell ref="E36:F36"/>
    <mergeCell ref="G36:I36"/>
    <mergeCell ref="J36:L36"/>
    <mergeCell ref="A64:A65"/>
    <mergeCell ref="M8:M9"/>
    <mergeCell ref="G8:I8"/>
    <mergeCell ref="J8:L8"/>
    <mergeCell ref="A8:A9"/>
    <mergeCell ref="B8:B9"/>
    <mergeCell ref="C8:C9"/>
    <mergeCell ref="D8:D9"/>
    <mergeCell ref="E8:F8"/>
    <mergeCell ref="C31:L31"/>
    <mergeCell ref="A36:A37"/>
    <mergeCell ref="B36:B37"/>
    <mergeCell ref="M36:M37"/>
    <mergeCell ref="J64:L64"/>
    <mergeCell ref="M64:M65"/>
    <mergeCell ref="B64:B65"/>
    <mergeCell ref="E146:F146"/>
    <mergeCell ref="G146:I146"/>
    <mergeCell ref="J146:L146"/>
    <mergeCell ref="M175:M176"/>
    <mergeCell ref="C171:L171"/>
    <mergeCell ref="A175:A176"/>
    <mergeCell ref="B175:B176"/>
    <mergeCell ref="C175:C176"/>
    <mergeCell ref="D175:D176"/>
    <mergeCell ref="E175:F175"/>
    <mergeCell ref="G175:I175"/>
    <mergeCell ref="J175:L175"/>
    <mergeCell ref="M288:M289"/>
    <mergeCell ref="C284:L284"/>
    <mergeCell ref="A288:A289"/>
    <mergeCell ref="B288:B289"/>
    <mergeCell ref="C288:C289"/>
    <mergeCell ref="D288:D289"/>
    <mergeCell ref="E288:F288"/>
    <mergeCell ref="G288:I288"/>
    <mergeCell ref="J288:L288"/>
  </mergeCells>
  <pageMargins left="0.16" right="0.16" top="0.2" bottom="0.17" header="0.2" footer="0.17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ram - 2019</vt:lpstr>
      <vt:lpstr>an 2019 gestiune</vt:lpstr>
      <vt:lpstr>'ram - 2019'!Print_Area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2020-03-17T12:16:22Z</dcterms:modified>
</cp:coreProperties>
</file>