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854563A-120A-4713-BBFE-58998D6C661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2019 - RAM" sheetId="5" r:id="rId1"/>
    <sheet name="an 2019gestiune" sheetId="4" r:id="rId2"/>
  </sheets>
  <definedNames>
    <definedName name="_xlnm.Print_Area" localSheetId="0">'2019 - RAM'!$B$1:$N$137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4" l="1"/>
  <c r="H20" i="4"/>
  <c r="H46" i="4" s="1"/>
  <c r="H74" i="4" s="1"/>
  <c r="H104" i="4" s="1"/>
  <c r="H131" i="4" s="1"/>
  <c r="H158" i="4" s="1"/>
  <c r="H187" i="4" s="1"/>
  <c r="H216" i="4" s="1"/>
  <c r="H246" i="4" s="1"/>
  <c r="H276" i="4" s="1"/>
  <c r="H306" i="4" s="1"/>
  <c r="H336" i="4" s="1"/>
  <c r="K20" i="4"/>
  <c r="K46" i="4" s="1"/>
  <c r="K74" i="4" s="1"/>
  <c r="K104" i="4" s="1"/>
  <c r="K131" i="4" s="1"/>
  <c r="K158" i="4" s="1"/>
  <c r="K187" i="4" s="1"/>
  <c r="K216" i="4" s="1"/>
  <c r="K246" i="4" s="1"/>
  <c r="K276" i="4" s="1"/>
  <c r="K306" i="4" s="1"/>
  <c r="K336" i="4" s="1"/>
  <c r="M20" i="4" l="1"/>
  <c r="F46" i="4"/>
  <c r="M46" i="4" l="1"/>
  <c r="F74" i="4"/>
  <c r="C28" i="4"/>
  <c r="F104" i="4" l="1"/>
  <c r="M74" i="4"/>
  <c r="J331" i="4"/>
  <c r="F131" i="4" l="1"/>
  <c r="M104" i="4"/>
  <c r="J301" i="4"/>
  <c r="M131" i="4" l="1"/>
  <c r="F158" i="4"/>
  <c r="J271" i="4"/>
  <c r="F187" i="4" l="1"/>
  <c r="M158" i="4"/>
  <c r="J182" i="4"/>
  <c r="F216" i="4" l="1"/>
  <c r="M187" i="4"/>
  <c r="J153" i="4"/>
  <c r="F246" i="4" l="1"/>
  <c r="M216" i="4"/>
  <c r="J126" i="4"/>
  <c r="M246" i="4" l="1"/>
  <c r="F276" i="4"/>
  <c r="J99" i="4"/>
  <c r="M276" i="4" l="1"/>
  <c r="F306" i="4"/>
  <c r="J69" i="4"/>
  <c r="H42" i="4"/>
  <c r="H70" i="4" s="1"/>
  <c r="H100" i="4" s="1"/>
  <c r="H127" i="4" s="1"/>
  <c r="H154" i="4" s="1"/>
  <c r="H183" i="4" s="1"/>
  <c r="H212" i="4" s="1"/>
  <c r="H41" i="4"/>
  <c r="H69" i="4" s="1"/>
  <c r="H99" i="4" s="1"/>
  <c r="H126" i="4" s="1"/>
  <c r="H153" i="4" s="1"/>
  <c r="H182" i="4" s="1"/>
  <c r="H211" i="4" s="1"/>
  <c r="H241" i="4" s="1"/>
  <c r="H271" i="4" s="1"/>
  <c r="H301" i="4" s="1"/>
  <c r="H331" i="4" s="1"/>
  <c r="H40" i="4"/>
  <c r="H68" i="4" s="1"/>
  <c r="H98" i="4" s="1"/>
  <c r="H125" i="4" s="1"/>
  <c r="H152" i="4" s="1"/>
  <c r="H181" i="4" s="1"/>
  <c r="H210" i="4" s="1"/>
  <c r="H240" i="4" s="1"/>
  <c r="H270" i="4" s="1"/>
  <c r="H300" i="4" s="1"/>
  <c r="H330" i="4" s="1"/>
  <c r="M306" i="4" l="1"/>
  <c r="F336" i="4"/>
  <c r="M336" i="4" s="1"/>
  <c r="J41" i="4"/>
  <c r="H13" i="4"/>
  <c r="H39" i="4" s="1"/>
  <c r="H67" i="4" s="1"/>
  <c r="H97" i="4" s="1"/>
  <c r="H124" i="4" s="1"/>
  <c r="H151" i="4" s="1"/>
  <c r="H180" i="4" s="1"/>
  <c r="H209" i="4" s="1"/>
  <c r="H239" i="4" s="1"/>
  <c r="H269" i="4" s="1"/>
  <c r="H299" i="4" s="1"/>
  <c r="H329" i="4" s="1"/>
  <c r="F13" i="4"/>
  <c r="F39" i="4" s="1"/>
  <c r="F67" i="4" s="1"/>
  <c r="H11" i="4"/>
  <c r="H37" i="4" s="1"/>
  <c r="H65" i="4" s="1"/>
  <c r="H95" i="4" s="1"/>
  <c r="H122" i="4" s="1"/>
  <c r="H149" i="4" s="1"/>
  <c r="H178" i="4" s="1"/>
  <c r="H207" i="4" s="1"/>
  <c r="H237" i="4" s="1"/>
  <c r="H267" i="4" s="1"/>
  <c r="H297" i="4" s="1"/>
  <c r="H327" i="4" s="1"/>
  <c r="F11" i="4"/>
  <c r="F37" i="4" s="1"/>
  <c r="F65" i="4" s="1"/>
  <c r="H242" i="4" l="1"/>
  <c r="H272" i="4" s="1"/>
  <c r="H302" i="4" s="1"/>
  <c r="H332" i="4" s="1"/>
  <c r="F97" i="4"/>
  <c r="F124" i="4" s="1"/>
  <c r="F151" i="4" s="1"/>
  <c r="F180" i="4" s="1"/>
  <c r="F209" i="4" s="1"/>
  <c r="F239" i="4" s="1"/>
  <c r="F269" i="4" s="1"/>
  <c r="F299" i="4" s="1"/>
  <c r="F329" i="4" s="1"/>
  <c r="F95" i="4"/>
  <c r="F122" i="4" s="1"/>
  <c r="F149" i="4" s="1"/>
  <c r="F178" i="4" s="1"/>
  <c r="F207" i="4" s="1"/>
  <c r="F237" i="4" s="1"/>
  <c r="F267" i="4" s="1"/>
  <c r="F297" i="4" s="1"/>
  <c r="F327" i="4" s="1"/>
  <c r="F9" i="4"/>
  <c r="F35" i="4" l="1"/>
  <c r="K19" i="4"/>
  <c r="K45" i="4" s="1"/>
  <c r="K73" i="4" s="1"/>
  <c r="K103" i="4" s="1"/>
  <c r="K130" i="4" s="1"/>
  <c r="K157" i="4" s="1"/>
  <c r="K186" i="4" s="1"/>
  <c r="K215" i="4" s="1"/>
  <c r="K245" i="4" s="1"/>
  <c r="K275" i="4" s="1"/>
  <c r="K305" i="4" s="1"/>
  <c r="K335" i="4" s="1"/>
  <c r="H19" i="4"/>
  <c r="H45" i="4" s="1"/>
  <c r="H73" i="4" s="1"/>
  <c r="H103" i="4" s="1"/>
  <c r="H130" i="4" s="1"/>
  <c r="H157" i="4" s="1"/>
  <c r="H186" i="4" s="1"/>
  <c r="H215" i="4" s="1"/>
  <c r="H245" i="4" s="1"/>
  <c r="H275" i="4" s="1"/>
  <c r="H305" i="4" s="1"/>
  <c r="H335" i="4" s="1"/>
  <c r="F19" i="4"/>
  <c r="F63" i="4" l="1"/>
  <c r="M19" i="4"/>
  <c r="F45" i="4"/>
  <c r="F73" i="4" s="1"/>
  <c r="J15" i="4"/>
  <c r="F93" i="4" l="1"/>
  <c r="M45" i="4"/>
  <c r="M73" i="4"/>
  <c r="F103" i="4"/>
  <c r="K16" i="4"/>
  <c r="K42" i="4" s="1"/>
  <c r="K70" i="4" s="1"/>
  <c r="K100" i="4" s="1"/>
  <c r="K127" i="4" s="1"/>
  <c r="K154" i="4" s="1"/>
  <c r="F16" i="4"/>
  <c r="K183" i="4" l="1"/>
  <c r="F42" i="4"/>
  <c r="M16" i="4"/>
  <c r="F120" i="4"/>
  <c r="M103" i="4"/>
  <c r="F130" i="4"/>
  <c r="F14" i="4"/>
  <c r="F40" i="4" s="1"/>
  <c r="F68" i="4" s="1"/>
  <c r="F15" i="4"/>
  <c r="F17" i="4"/>
  <c r="K15" i="4"/>
  <c r="K41" i="4" s="1"/>
  <c r="K69" i="4" s="1"/>
  <c r="K99" i="4" s="1"/>
  <c r="K126" i="4" s="1"/>
  <c r="K153" i="4" s="1"/>
  <c r="K182" i="4" s="1"/>
  <c r="K211" i="4" s="1"/>
  <c r="K241" i="4" s="1"/>
  <c r="K271" i="4" s="1"/>
  <c r="K301" i="4" s="1"/>
  <c r="K331" i="4" s="1"/>
  <c r="F70" i="4" l="1"/>
  <c r="M42" i="4"/>
  <c r="K212" i="4"/>
  <c r="F43" i="4"/>
  <c r="F41" i="4"/>
  <c r="F69" i="4" s="1"/>
  <c r="M69" i="4" s="1"/>
  <c r="M15" i="4"/>
  <c r="F147" i="4"/>
  <c r="M130" i="4"/>
  <c r="F157" i="4"/>
  <c r="F98" i="4"/>
  <c r="F125" i="4" s="1"/>
  <c r="F152" i="4" s="1"/>
  <c r="F181" i="4" s="1"/>
  <c r="F210" i="4" s="1"/>
  <c r="F240" i="4" s="1"/>
  <c r="F270" i="4" s="1"/>
  <c r="F300" i="4" s="1"/>
  <c r="F330" i="4" s="1"/>
  <c r="K14" i="4"/>
  <c r="K40" i="4" s="1"/>
  <c r="K68" i="4" s="1"/>
  <c r="K98" i="4" s="1"/>
  <c r="K125" i="4" s="1"/>
  <c r="K152" i="4" s="1"/>
  <c r="K181" i="4" s="1"/>
  <c r="K210" i="4" s="1"/>
  <c r="K240" i="4" s="1"/>
  <c r="K270" i="4" s="1"/>
  <c r="K300" i="4" s="1"/>
  <c r="K330" i="4" s="1"/>
  <c r="K13" i="4"/>
  <c r="K39" i="4" s="1"/>
  <c r="K67" i="4" s="1"/>
  <c r="K12" i="4"/>
  <c r="H12" i="4"/>
  <c r="H38" i="4" s="1"/>
  <c r="H66" i="4" s="1"/>
  <c r="H96" i="4" s="1"/>
  <c r="H123" i="4" s="1"/>
  <c r="H150" i="4" s="1"/>
  <c r="H179" i="4" s="1"/>
  <c r="H208" i="4" s="1"/>
  <c r="H238" i="4" s="1"/>
  <c r="H268" i="4" s="1"/>
  <c r="H298" i="4" s="1"/>
  <c r="H328" i="4" s="1"/>
  <c r="F38" i="4"/>
  <c r="F66" i="4" s="1"/>
  <c r="M41" i="4" l="1"/>
  <c r="F99" i="4"/>
  <c r="F126" i="4" s="1"/>
  <c r="F71" i="4"/>
  <c r="K242" i="4"/>
  <c r="K272" i="4" s="1"/>
  <c r="K302" i="4" s="1"/>
  <c r="K332" i="4" s="1"/>
  <c r="M70" i="4"/>
  <c r="F100" i="4"/>
  <c r="K38" i="4"/>
  <c r="K66" i="4" s="1"/>
  <c r="F176" i="4"/>
  <c r="M330" i="4"/>
  <c r="M300" i="4"/>
  <c r="M270" i="4"/>
  <c r="M240" i="4"/>
  <c r="M210" i="4"/>
  <c r="M181" i="4"/>
  <c r="M157" i="4"/>
  <c r="F186" i="4"/>
  <c r="M152" i="4"/>
  <c r="M125" i="4"/>
  <c r="F96" i="4"/>
  <c r="K97" i="4"/>
  <c r="K124" i="4" s="1"/>
  <c r="M67" i="4"/>
  <c r="M98" i="4"/>
  <c r="M68" i="4"/>
  <c r="M39" i="4"/>
  <c r="M40" i="4"/>
  <c r="M14" i="4"/>
  <c r="M13" i="4"/>
  <c r="M12" i="4"/>
  <c r="M99" i="4" l="1"/>
  <c r="M38" i="4"/>
  <c r="M100" i="4"/>
  <c r="F127" i="4"/>
  <c r="F101" i="4"/>
  <c r="K96" i="4"/>
  <c r="K123" i="4" s="1"/>
  <c r="K150" i="4" s="1"/>
  <c r="K179" i="4" s="1"/>
  <c r="K208" i="4" s="1"/>
  <c r="K238" i="4" s="1"/>
  <c r="K268" i="4" s="1"/>
  <c r="K298" i="4" s="1"/>
  <c r="K328" i="4" s="1"/>
  <c r="M66" i="4"/>
  <c r="F205" i="4"/>
  <c r="M186" i="4"/>
  <c r="F215" i="4"/>
  <c r="M126" i="4"/>
  <c r="F153" i="4"/>
  <c r="M97" i="4"/>
  <c r="M96" i="4"/>
  <c r="F123" i="4"/>
  <c r="K11" i="4"/>
  <c r="K37" i="4" s="1"/>
  <c r="K65" i="4" s="1"/>
  <c r="K17" i="4"/>
  <c r="K43" i="4" s="1"/>
  <c r="K71" i="4" s="1"/>
  <c r="K101" i="4" s="1"/>
  <c r="K128" i="4" s="1"/>
  <c r="K155" i="4" s="1"/>
  <c r="K184" i="4" s="1"/>
  <c r="K213" i="4" s="1"/>
  <c r="K243" i="4" s="1"/>
  <c r="K273" i="4" s="1"/>
  <c r="K303" i="4" s="1"/>
  <c r="K333" i="4" s="1"/>
  <c r="K18" i="4"/>
  <c r="K44" i="4" s="1"/>
  <c r="K72" i="4" s="1"/>
  <c r="K102" i="4" s="1"/>
  <c r="K129" i="4" s="1"/>
  <c r="K10" i="4"/>
  <c r="K36" i="4" s="1"/>
  <c r="K64" i="4" s="1"/>
  <c r="K94" i="4" s="1"/>
  <c r="K121" i="4" s="1"/>
  <c r="K148" i="4" s="1"/>
  <c r="K177" i="4" s="1"/>
  <c r="K206" i="4" s="1"/>
  <c r="K236" i="4" s="1"/>
  <c r="K266" i="4" s="1"/>
  <c r="K296" i="4" s="1"/>
  <c r="K326" i="4" s="1"/>
  <c r="K9" i="4"/>
  <c r="K35" i="4" s="1"/>
  <c r="K63" i="4" s="1"/>
  <c r="K120" i="4" s="1"/>
  <c r="K147" i="4" s="1"/>
  <c r="K176" i="4" s="1"/>
  <c r="H17" i="4"/>
  <c r="M17" i="4" s="1"/>
  <c r="H18" i="4"/>
  <c r="H44" i="4" s="1"/>
  <c r="H72" i="4" s="1"/>
  <c r="H102" i="4" s="1"/>
  <c r="H129" i="4" s="1"/>
  <c r="H156" i="4" s="1"/>
  <c r="H185" i="4" s="1"/>
  <c r="H214" i="4" s="1"/>
  <c r="H244" i="4" s="1"/>
  <c r="H274" i="4" s="1"/>
  <c r="H304" i="4" s="1"/>
  <c r="H334" i="4" s="1"/>
  <c r="H10" i="4"/>
  <c r="H36" i="4" s="1"/>
  <c r="H64" i="4" s="1"/>
  <c r="H94" i="4" s="1"/>
  <c r="H121" i="4" s="1"/>
  <c r="H148" i="4" s="1"/>
  <c r="H177" i="4" s="1"/>
  <c r="H206" i="4" s="1"/>
  <c r="H236" i="4" s="1"/>
  <c r="H266" i="4" s="1"/>
  <c r="H296" i="4" s="1"/>
  <c r="H326" i="4" s="1"/>
  <c r="H9" i="4"/>
  <c r="M9" i="4" s="1"/>
  <c r="F18" i="4"/>
  <c r="F10" i="4"/>
  <c r="F36" i="4" s="1"/>
  <c r="F64" i="4" s="1"/>
  <c r="M18" i="4" l="1"/>
  <c r="F235" i="4"/>
  <c r="M127" i="4"/>
  <c r="F154" i="4"/>
  <c r="F44" i="4"/>
  <c r="M44" i="4" s="1"/>
  <c r="H43" i="4"/>
  <c r="M43" i="4" s="1"/>
  <c r="F128" i="4"/>
  <c r="K205" i="4"/>
  <c r="K156" i="4"/>
  <c r="K185" i="4" s="1"/>
  <c r="K214" i="4" s="1"/>
  <c r="K244" i="4" s="1"/>
  <c r="K274" i="4" s="1"/>
  <c r="K304" i="4" s="1"/>
  <c r="K334" i="4" s="1"/>
  <c r="F265" i="4"/>
  <c r="M215" i="4"/>
  <c r="F245" i="4"/>
  <c r="M153" i="4"/>
  <c r="F182" i="4"/>
  <c r="M123" i="4"/>
  <c r="F150" i="4"/>
  <c r="M124" i="4"/>
  <c r="K151" i="4"/>
  <c r="M64" i="4"/>
  <c r="F94" i="4"/>
  <c r="K95" i="4"/>
  <c r="M65" i="4"/>
  <c r="M36" i="4"/>
  <c r="H35" i="4"/>
  <c r="M35" i="4" s="1"/>
  <c r="M37" i="4"/>
  <c r="M11" i="4"/>
  <c r="M10" i="4"/>
  <c r="F183" i="4" l="1"/>
  <c r="M154" i="4"/>
  <c r="F155" i="4"/>
  <c r="H71" i="4"/>
  <c r="M71" i="4" s="1"/>
  <c r="F72" i="4"/>
  <c r="M72" i="4" s="1"/>
  <c r="K235" i="4"/>
  <c r="K265" i="4" s="1"/>
  <c r="K295" i="4" s="1"/>
  <c r="K325" i="4" s="1"/>
  <c r="F295" i="4"/>
  <c r="H63" i="4"/>
  <c r="M63" i="4" s="1"/>
  <c r="M245" i="4"/>
  <c r="F275" i="4"/>
  <c r="M182" i="4"/>
  <c r="F211" i="4"/>
  <c r="M151" i="4"/>
  <c r="K180" i="4"/>
  <c r="M150" i="4"/>
  <c r="F179" i="4"/>
  <c r="M95" i="4"/>
  <c r="K122" i="4"/>
  <c r="M94" i="4"/>
  <c r="F121" i="4"/>
  <c r="F212" i="4" l="1"/>
  <c r="M183" i="4"/>
  <c r="F102" i="4"/>
  <c r="M102" i="4" s="1"/>
  <c r="H101" i="4"/>
  <c r="M101" i="4" s="1"/>
  <c r="F184" i="4"/>
  <c r="F325" i="4"/>
  <c r="H93" i="4"/>
  <c r="M93" i="4" s="1"/>
  <c r="M275" i="4"/>
  <c r="F305" i="4"/>
  <c r="M211" i="4"/>
  <c r="F241" i="4"/>
  <c r="M179" i="4"/>
  <c r="F208" i="4"/>
  <c r="M180" i="4"/>
  <c r="K209" i="4"/>
  <c r="M121" i="4"/>
  <c r="F148" i="4"/>
  <c r="M122" i="4"/>
  <c r="K149" i="4"/>
  <c r="M212" i="4" l="1"/>
  <c r="F242" i="4"/>
  <c r="F213" i="4"/>
  <c r="H128" i="4"/>
  <c r="M128" i="4" s="1"/>
  <c r="F129" i="4"/>
  <c r="M129" i="4" s="1"/>
  <c r="H120" i="4"/>
  <c r="M120" i="4" s="1"/>
  <c r="M305" i="4"/>
  <c r="F335" i="4"/>
  <c r="M335" i="4" s="1"/>
  <c r="M241" i="4"/>
  <c r="F271" i="4"/>
  <c r="M209" i="4"/>
  <c r="K239" i="4"/>
  <c r="M208" i="4"/>
  <c r="F238" i="4"/>
  <c r="M149" i="4"/>
  <c r="K178" i="4"/>
  <c r="M148" i="4"/>
  <c r="F177" i="4"/>
  <c r="M242" i="4" l="1"/>
  <c r="F272" i="4"/>
  <c r="F243" i="4"/>
  <c r="F156" i="4"/>
  <c r="M156" i="4" s="1"/>
  <c r="H155" i="4"/>
  <c r="M155" i="4" s="1"/>
  <c r="H147" i="4"/>
  <c r="M147" i="4" s="1"/>
  <c r="M271" i="4"/>
  <c r="F301" i="4"/>
  <c r="M238" i="4"/>
  <c r="F268" i="4"/>
  <c r="M239" i="4"/>
  <c r="K269" i="4"/>
  <c r="M177" i="4"/>
  <c r="F206" i="4"/>
  <c r="M178" i="4"/>
  <c r="K207" i="4"/>
  <c r="M272" i="4" l="1"/>
  <c r="F302" i="4"/>
  <c r="F273" i="4"/>
  <c r="H184" i="4"/>
  <c r="M184" i="4" s="1"/>
  <c r="F185" i="4"/>
  <c r="M185" i="4" s="1"/>
  <c r="H176" i="4"/>
  <c r="M176" i="4" s="1"/>
  <c r="M301" i="4"/>
  <c r="F331" i="4"/>
  <c r="M331" i="4" s="1"/>
  <c r="M269" i="4"/>
  <c r="K299" i="4"/>
  <c r="M268" i="4"/>
  <c r="F298" i="4"/>
  <c r="M207" i="4"/>
  <c r="K237" i="4"/>
  <c r="M206" i="4"/>
  <c r="F236" i="4"/>
  <c r="M302" i="4" l="1"/>
  <c r="F332" i="4"/>
  <c r="M332" i="4" s="1"/>
  <c r="F303" i="4"/>
  <c r="F214" i="4"/>
  <c r="M214" i="4" s="1"/>
  <c r="H213" i="4"/>
  <c r="M213" i="4" s="1"/>
  <c r="H205" i="4"/>
  <c r="M205" i="4" s="1"/>
  <c r="M298" i="4"/>
  <c r="F328" i="4"/>
  <c r="M328" i="4" s="1"/>
  <c r="M299" i="4"/>
  <c r="K329" i="4"/>
  <c r="M329" i="4" s="1"/>
  <c r="M236" i="4"/>
  <c r="F266" i="4"/>
  <c r="M237" i="4"/>
  <c r="K267" i="4"/>
  <c r="H243" i="4" l="1"/>
  <c r="M243" i="4" s="1"/>
  <c r="F244" i="4"/>
  <c r="M244" i="4" s="1"/>
  <c r="F333" i="4"/>
  <c r="H235" i="4"/>
  <c r="M235" i="4" s="1"/>
  <c r="M267" i="4"/>
  <c r="K297" i="4"/>
  <c r="M266" i="4"/>
  <c r="F296" i="4"/>
  <c r="F274" i="4" l="1"/>
  <c r="M274" i="4" s="1"/>
  <c r="H273" i="4"/>
  <c r="M273" i="4" s="1"/>
  <c r="H265" i="4"/>
  <c r="M265" i="4" s="1"/>
  <c r="M296" i="4"/>
  <c r="F326" i="4"/>
  <c r="M326" i="4" s="1"/>
  <c r="M297" i="4"/>
  <c r="K327" i="4"/>
  <c r="M327" i="4" s="1"/>
  <c r="H303" i="4" l="1"/>
  <c r="M303" i="4" s="1"/>
  <c r="F304" i="4"/>
  <c r="M304" i="4" s="1"/>
  <c r="H295" i="4"/>
  <c r="M295" i="4" s="1"/>
  <c r="F334" i="4" l="1"/>
  <c r="M334" i="4" s="1"/>
  <c r="H333" i="4"/>
  <c r="M333" i="4" s="1"/>
  <c r="H325" i="4"/>
  <c r="M325" i="4" s="1"/>
</calcChain>
</file>

<file path=xl/sharedStrings.xml><?xml version="1.0" encoding="utf-8"?>
<sst xmlns="http://schemas.openxmlformats.org/spreadsheetml/2006/main" count="1155" uniqueCount="223">
  <si>
    <t>Gestionarea deşeurilor</t>
  </si>
  <si>
    <t>Nr. crt.</t>
  </si>
  <si>
    <t>Sursa</t>
  </si>
  <si>
    <t>Denumire deşeu</t>
  </si>
  <si>
    <t>Cod deşeu conform H.G. 856/2002</t>
  </si>
  <si>
    <t>cumulat</t>
  </si>
  <si>
    <t xml:space="preserve">Luna </t>
  </si>
  <si>
    <t>Valorificare (t)</t>
  </si>
  <si>
    <t>Generat (t)</t>
  </si>
  <si>
    <t>Eliminare (t)</t>
  </si>
  <si>
    <t xml:space="preserve">Stoc 
luna
</t>
  </si>
  <si>
    <t>Dejectii animaliere</t>
  </si>
  <si>
    <t xml:space="preserve">Deseuri de tesuturi animale </t>
  </si>
  <si>
    <t>Deseuri de ambalaje hartie-carton</t>
  </si>
  <si>
    <t>Deseuri menajere</t>
  </si>
  <si>
    <t>02.01.06</t>
  </si>
  <si>
    <t>02.01.02</t>
  </si>
  <si>
    <t>15.01.01</t>
  </si>
  <si>
    <t>18.02.02*</t>
  </si>
  <si>
    <t>15.01.10*</t>
  </si>
  <si>
    <t>20.03.01</t>
  </si>
  <si>
    <r>
      <t xml:space="preserve">Luna </t>
    </r>
    <r>
      <rPr>
        <b/>
        <u/>
        <sz val="11"/>
        <color theme="1"/>
        <rFont val="Arial Narrow"/>
        <family val="2"/>
      </rPr>
      <t>ianuarie</t>
    </r>
  </si>
  <si>
    <r>
      <t xml:space="preserve">Luna </t>
    </r>
    <r>
      <rPr>
        <b/>
        <u/>
        <sz val="11"/>
        <color theme="1"/>
        <rFont val="Arial Narrow"/>
        <family val="2"/>
      </rPr>
      <t>februarie</t>
    </r>
  </si>
  <si>
    <t>Agent economic eliminator</t>
  </si>
  <si>
    <t>Agent economic valorificator</t>
  </si>
  <si>
    <t>—</t>
  </si>
  <si>
    <t>Deseuri de ambalaje mase plastice</t>
  </si>
  <si>
    <t>15.01.02</t>
  </si>
  <si>
    <t>Deseuri metalice</t>
  </si>
  <si>
    <t>02.01.10</t>
  </si>
  <si>
    <t>Deseuri uleioase</t>
  </si>
  <si>
    <t>13.02.05* 13.03.07*</t>
  </si>
  <si>
    <t>Activitate crestere pasari</t>
  </si>
  <si>
    <t>Activitate mentenanta</t>
  </si>
  <si>
    <t>Activitate personal</t>
  </si>
  <si>
    <t>Namol statie de epurare</t>
  </si>
  <si>
    <t>19.08.12</t>
  </si>
  <si>
    <t>Deseuri a caror colectare si eliminare fac obiectul unor masuri speciale pentru prevenirea infectiilor</t>
  </si>
  <si>
    <t>Deseuri tuburi fluorescente</t>
  </si>
  <si>
    <t>20.01.21*</t>
  </si>
  <si>
    <t>Ambalaje care contin reziduuri sau sunt contaminate cu substante periculoase</t>
  </si>
  <si>
    <t>Statie de epurare</t>
  </si>
  <si>
    <t>Gestionare materii prime si auxiliare</t>
  </si>
  <si>
    <t>Identificarea dispozitivului</t>
  </si>
  <si>
    <t>Numele instalaţiei</t>
  </si>
  <si>
    <t>Adresa instalaţiei</t>
  </si>
  <si>
    <t>Cod poştal /Cod ţară</t>
  </si>
  <si>
    <t>Codul CAEN (4 cifre sub forma xxxx)</t>
  </si>
  <si>
    <t>Activitatea principală</t>
  </si>
  <si>
    <t xml:space="preserve">Cresterea pasarilor </t>
  </si>
  <si>
    <t>Volumul producţiei</t>
  </si>
  <si>
    <t>Autoritatea de reglementare</t>
  </si>
  <si>
    <t>A.P.M. Buzau</t>
  </si>
  <si>
    <t>Numărul instalaţiilor</t>
  </si>
  <si>
    <t>Numărul orelor de funcţionare pe an</t>
  </si>
  <si>
    <t>Numărul angajaţilor</t>
  </si>
  <si>
    <t>Numărul autorizaţiei de mediu</t>
  </si>
  <si>
    <t>Persoana de contact</t>
  </si>
  <si>
    <t>Bostina Adina </t>
  </si>
  <si>
    <t>Telefon nr.</t>
  </si>
  <si>
    <t xml:space="preserve">0238/710414 </t>
  </si>
  <si>
    <t>Fax nr.</t>
  </si>
  <si>
    <t xml:space="preserve">0238/710516 </t>
  </si>
  <si>
    <t>Adresa E-mail </t>
  </si>
  <si>
    <t>secretariat@avicolabuzau.ro</t>
  </si>
  <si>
    <t>Sos. Brailei, km 9, Buzau</t>
  </si>
  <si>
    <t>Latitudine                                              45,11366667</t>
  </si>
  <si>
    <t>Longitudine                                                 26,90204444</t>
  </si>
  <si>
    <t>Consumuri de materii prime</t>
  </si>
  <si>
    <t>Tip materie prima</t>
  </si>
  <si>
    <t>Unitate de masura</t>
  </si>
  <si>
    <t>Consum anual realizat</t>
  </si>
  <si>
    <t>Pui de o zi</t>
  </si>
  <si>
    <t xml:space="preserve">capete / an </t>
  </si>
  <si>
    <t>Furaje</t>
  </si>
  <si>
    <t>kg / an</t>
  </si>
  <si>
    <t>Productie</t>
  </si>
  <si>
    <t>Tip produs</t>
  </si>
  <si>
    <t>Productie maxima proiectata</t>
  </si>
  <si>
    <t>Productie anuala realizata</t>
  </si>
  <si>
    <t>Pui de carne</t>
  </si>
  <si>
    <t xml:space="preserve">Consum de energie si combustibil </t>
  </si>
  <si>
    <t>Energie electrica si combustibilli utilizati</t>
  </si>
  <si>
    <t>Consum anual</t>
  </si>
  <si>
    <t>Motorina</t>
  </si>
  <si>
    <t>litri</t>
  </si>
  <si>
    <t xml:space="preserve">Gaz natural </t>
  </si>
  <si>
    <t>mc</t>
  </si>
  <si>
    <t>Electricitate</t>
  </si>
  <si>
    <t>Kw</t>
  </si>
  <si>
    <t>Reclamatii</t>
  </si>
  <si>
    <t>Reclamatii de mediu</t>
  </si>
  <si>
    <t>Numar</t>
  </si>
  <si>
    <t>Solutionare</t>
  </si>
  <si>
    <t>Observatii</t>
  </si>
  <si>
    <t>Reclamatii primite</t>
  </si>
  <si>
    <t>Reclamatii care cer o actiune corectiva</t>
  </si>
  <si>
    <t>Categorii de reclamatii</t>
  </si>
  <si>
    <t xml:space="preserve">            • Miros</t>
  </si>
  <si>
    <t xml:space="preserve">            • Zgomot</t>
  </si>
  <si>
    <t xml:space="preserve">            • Apa</t>
  </si>
  <si>
    <t xml:space="preserve">            • Aer</t>
  </si>
  <si>
    <t xml:space="preserve">            • Procedurale</t>
  </si>
  <si>
    <t xml:space="preserve">            • Diverse</t>
  </si>
  <si>
    <t>Consumuri de apa</t>
  </si>
  <si>
    <t>Sursa proprie / terti</t>
  </si>
  <si>
    <t>Unitatea de masura</t>
  </si>
  <si>
    <t>Apa subterana</t>
  </si>
  <si>
    <t xml:space="preserve">Proprie </t>
  </si>
  <si>
    <t>Apa de suprafata</t>
  </si>
  <si>
    <t>Apa municipala</t>
  </si>
  <si>
    <t>Emisii in aer</t>
  </si>
  <si>
    <t>Nr.crt.</t>
  </si>
  <si>
    <t>Sursa / Echipament de depoluare</t>
  </si>
  <si>
    <t>Cos</t>
  </si>
  <si>
    <t>Combustibil utilizat</t>
  </si>
  <si>
    <t>Poluant</t>
  </si>
  <si>
    <t>Tip monitorizare continua / discontinua</t>
  </si>
  <si>
    <t>Centrala termica</t>
  </si>
  <si>
    <t>Gaz natural</t>
  </si>
  <si>
    <t>SO₂</t>
  </si>
  <si>
    <t>discontinua</t>
  </si>
  <si>
    <t>NO₂</t>
  </si>
  <si>
    <t>CO</t>
  </si>
  <si>
    <t>Pulberi</t>
  </si>
  <si>
    <t>Emisii in apa</t>
  </si>
  <si>
    <t>Sursa generatoare</t>
  </si>
  <si>
    <t>Natura apei</t>
  </si>
  <si>
    <t>Punct de evacuare / prelevare ape uzate</t>
  </si>
  <si>
    <t>Poluanti existenti in apa uzata</t>
  </si>
  <si>
    <t>pH</t>
  </si>
  <si>
    <t>6,5 - 8,5</t>
  </si>
  <si>
    <t>Materii in suspensie</t>
  </si>
  <si>
    <t>CBO₅</t>
  </si>
  <si>
    <t>CCOCr</t>
  </si>
  <si>
    <t>NH₄+</t>
  </si>
  <si>
    <t>Fosfor total</t>
  </si>
  <si>
    <t>Substante extractibile cu solventi organici</t>
  </si>
  <si>
    <t xml:space="preserve">capete / serie </t>
  </si>
  <si>
    <t>SC PROTECT COLECTOR SRL</t>
  </si>
  <si>
    <r>
      <t xml:space="preserve">Luna </t>
    </r>
    <r>
      <rPr>
        <b/>
        <u/>
        <sz val="11"/>
        <color theme="1"/>
        <rFont val="Arial Narrow"/>
        <family val="2"/>
      </rPr>
      <t>august</t>
    </r>
  </si>
  <si>
    <r>
      <t xml:space="preserve">Luna </t>
    </r>
    <r>
      <rPr>
        <b/>
        <u/>
        <sz val="11"/>
        <color theme="1"/>
        <rFont val="Arial Narrow"/>
        <family val="2"/>
      </rPr>
      <t>septembrie</t>
    </r>
  </si>
  <si>
    <r>
      <t xml:space="preserve">Luna                    </t>
    </r>
    <r>
      <rPr>
        <b/>
        <u/>
        <sz val="11"/>
        <color theme="1"/>
        <rFont val="Arial Narrow"/>
        <family val="2"/>
      </rPr>
      <t>aprilie</t>
    </r>
  </si>
  <si>
    <r>
      <t xml:space="preserve">Luna                </t>
    </r>
    <r>
      <rPr>
        <b/>
        <u/>
        <sz val="11"/>
        <color theme="1"/>
        <rFont val="Arial Narrow"/>
        <family val="2"/>
      </rPr>
      <t>martie</t>
    </r>
  </si>
  <si>
    <r>
      <t xml:space="preserve">Luna                        </t>
    </r>
    <r>
      <rPr>
        <b/>
        <u/>
        <sz val="11"/>
        <color theme="1"/>
        <rFont val="Arial Narrow"/>
        <family val="2"/>
      </rPr>
      <t>mai</t>
    </r>
  </si>
  <si>
    <r>
      <t xml:space="preserve">Luna                 </t>
    </r>
    <r>
      <rPr>
        <b/>
        <u/>
        <sz val="11"/>
        <color theme="1"/>
        <rFont val="Arial Narrow"/>
        <family val="2"/>
      </rPr>
      <t>iunie</t>
    </r>
  </si>
  <si>
    <r>
      <t xml:space="preserve">Luna                   </t>
    </r>
    <r>
      <rPr>
        <b/>
        <u/>
        <sz val="11"/>
        <color theme="1"/>
        <rFont val="Arial Narrow"/>
        <family val="2"/>
      </rPr>
      <t>iulie</t>
    </r>
  </si>
  <si>
    <r>
      <t xml:space="preserve">Luna </t>
    </r>
    <r>
      <rPr>
        <b/>
        <u/>
        <sz val="11"/>
        <color theme="1"/>
        <rFont val="Arial Narrow"/>
        <family val="2"/>
      </rPr>
      <t>octombrie</t>
    </r>
  </si>
  <si>
    <r>
      <t xml:space="preserve">Luna </t>
    </r>
    <r>
      <rPr>
        <b/>
        <u/>
        <sz val="11"/>
        <color theme="1"/>
        <rFont val="Arial Narrow"/>
        <family val="2"/>
      </rPr>
      <t>noiembrie</t>
    </r>
  </si>
  <si>
    <t xml:space="preserve">Nota*
- Pentru monitorizarea continua se vor anexa rapoartele lunare generate de către softul de prelucrare a datelor monitorizate; 
- Pentru monitorizarea  discontinue se vor anexa buletinele de analiza emise de către laboratorul propriu/terţi;
- Se vor preciza condiţiile de temperatură proces / monitorizare emisii 
</t>
  </si>
  <si>
    <t>Ape uzate tehnologice / ape menajere</t>
  </si>
  <si>
    <t>Azot total</t>
  </si>
  <si>
    <t>Reziduu filtrat</t>
  </si>
  <si>
    <t>Calitatea apei subterane</t>
  </si>
  <si>
    <t>Locul prelevării probei</t>
  </si>
  <si>
    <t>Indicator de calitate analizat</t>
  </si>
  <si>
    <t>Valoarea înregistrată la momentul autorizării</t>
  </si>
  <si>
    <t>(mg/l)</t>
  </si>
  <si>
    <t>Valoarea măsurata</t>
  </si>
  <si>
    <t xml:space="preserve">Foraj de observatie </t>
  </si>
  <si>
    <t>Azot amoniacal</t>
  </si>
  <si>
    <t>Activitate crestere pasari / activitate personal</t>
  </si>
  <si>
    <t>Coordonatele amplasamentului                                                               (latitudine N, longitudine E)</t>
  </si>
  <si>
    <t>SC AVICOLA BUZAU SA  -  Ferma Verguleasa</t>
  </si>
  <si>
    <t xml:space="preserve">02 / 11.04.2008 </t>
  </si>
  <si>
    <t>394.000 pui / serie</t>
  </si>
  <si>
    <t>394.000 capete / serie</t>
  </si>
  <si>
    <t>Evacuare                            finala</t>
  </si>
  <si>
    <r>
      <t xml:space="preserve">VLE                    </t>
    </r>
    <r>
      <rPr>
        <sz val="11"/>
        <color theme="1"/>
        <rFont val="Arial Narrow"/>
        <family val="2"/>
      </rPr>
      <t>(mg/m</t>
    </r>
    <r>
      <rPr>
        <sz val="11"/>
        <color theme="1"/>
        <rFont val="Calibri"/>
        <family val="2"/>
      </rPr>
      <t>³</t>
    </r>
    <r>
      <rPr>
        <sz val="11"/>
        <color theme="1"/>
        <rFont val="Arial Narrow"/>
        <family val="2"/>
      </rPr>
      <t>)</t>
    </r>
  </si>
  <si>
    <r>
      <t>Valoare masurata                                                                   (mg/m</t>
    </r>
    <r>
      <rPr>
        <sz val="12"/>
        <color theme="1"/>
        <rFont val="Calibri"/>
        <family val="2"/>
      </rPr>
      <t>³)</t>
    </r>
  </si>
  <si>
    <t>V.L.E. conf. Autorizatiei                                 (mg/l)</t>
  </si>
  <si>
    <t>VLE masurat                                                                                                                                                                   (mg/l)</t>
  </si>
  <si>
    <r>
      <t xml:space="preserve">Luna </t>
    </r>
    <r>
      <rPr>
        <b/>
        <u/>
        <sz val="11"/>
        <color theme="1"/>
        <rFont val="Arial Narrow"/>
        <family val="2"/>
      </rPr>
      <t>decembrie</t>
    </r>
  </si>
  <si>
    <r>
      <t>0</t>
    </r>
    <r>
      <rPr>
        <b/>
        <sz val="3"/>
        <color theme="0"/>
        <rFont val="Arial Narrow"/>
        <family val="2"/>
      </rPr>
      <t>'</t>
    </r>
    <r>
      <rPr>
        <b/>
        <sz val="12"/>
        <color theme="1"/>
        <rFont val="Arial Narrow"/>
        <family val="2"/>
      </rPr>
      <t>147</t>
    </r>
  </si>
  <si>
    <t>Cantitati si tip de substante utilizate pentru dezinfectie:</t>
  </si>
  <si>
    <t>Tip</t>
  </si>
  <si>
    <t>Denumire</t>
  </si>
  <si>
    <t>Cantitate</t>
  </si>
  <si>
    <t>(l)</t>
  </si>
  <si>
    <t>Detergent</t>
  </si>
  <si>
    <t xml:space="preserve">ALKAFOAM </t>
  </si>
  <si>
    <t>Dezinfectant</t>
  </si>
  <si>
    <t xml:space="preserve">VIROGUARD </t>
  </si>
  <si>
    <t xml:space="preserve">DESOGERME SANICHOC </t>
  </si>
  <si>
    <t>_</t>
  </si>
  <si>
    <t>&lt;0,065</t>
  </si>
  <si>
    <t>&lt;0,064</t>
  </si>
  <si>
    <t>SC ALEX AGRO SERVICES SRL</t>
  </si>
  <si>
    <t>SC AAYLEX PROD SA</t>
  </si>
  <si>
    <t>SC MSD COM SRL</t>
  </si>
  <si>
    <t>SC RER SUD SA</t>
  </si>
  <si>
    <t>Deseuri de ambalaje lemn</t>
  </si>
  <si>
    <t>15.01.03</t>
  </si>
  <si>
    <t>Raport anual de mediu Ferma Verguleasa -  SC AVICOLA Buzau SA -  2019</t>
  </si>
  <si>
    <t>7,8; 7,3; 7,7; 7,8; 7,1; 7,4</t>
  </si>
  <si>
    <t>17; 15; 21; 19; 27; 13</t>
  </si>
  <si>
    <t>9; 16; 16; 20; 20; 20</t>
  </si>
  <si>
    <t>36; 66; 62; 77; 71; 83</t>
  </si>
  <si>
    <t>0,971; 0,919; 1,01; 0,319; 0,893; 1,71</t>
  </si>
  <si>
    <t>1,04; 0,815; &lt;0,065; 0,675; 0,580; 1,30</t>
  </si>
  <si>
    <t>&lt;2,0; &lt;2,0; 2,04; 2,01; 2,24; 2,19</t>
  </si>
  <si>
    <t>&lt;20; &lt;20; &lt;20; &lt;20; &lt;20; &lt;20</t>
  </si>
  <si>
    <t>736; 706; 584; 718; 511; 586</t>
  </si>
  <si>
    <t>6,6</t>
  </si>
  <si>
    <t>&lt;1,33</t>
  </si>
  <si>
    <t>6,7</t>
  </si>
  <si>
    <t>6,73</t>
  </si>
  <si>
    <t>&lt;30</t>
  </si>
  <si>
    <t>1,77</t>
  </si>
  <si>
    <t>0,067</t>
  </si>
  <si>
    <t>0,062</t>
  </si>
  <si>
    <t>Azotati</t>
  </si>
  <si>
    <t>-</t>
  </si>
  <si>
    <t>12,4</t>
  </si>
  <si>
    <t>8,49</t>
  </si>
  <si>
    <t>7,42</t>
  </si>
  <si>
    <t>2,42</t>
  </si>
  <si>
    <t>SC NECUNI TRANS SRL</t>
  </si>
  <si>
    <t>AQUAZIX</t>
  </si>
  <si>
    <t>KILCOX</t>
  </si>
  <si>
    <t>VAR</t>
  </si>
  <si>
    <t>Insecticid</t>
  </si>
  <si>
    <t>BIOSECT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</si>
</sst>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2"/>
      <name val="Arial Narrow"/>
      <family val="2"/>
    </font>
    <font>
      <sz val="10.5"/>
      <color theme="1"/>
      <name val="Arial Narrow"/>
      <family val="2"/>
    </font>
    <font>
      <b/>
      <sz val="3"/>
      <color theme="0"/>
      <name val="Arial Narrow"/>
      <family val="2"/>
    </font>
    <font>
      <b/>
      <sz val="2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ck">
        <color rgb="FF007434"/>
      </top>
      <bottom/>
      <diagonal/>
    </border>
    <border>
      <left style="thin">
        <color indexed="6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434"/>
      </right>
      <top/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/>
      <top style="thick">
        <color rgb="FF007434"/>
      </top>
      <bottom style="thin">
        <color indexed="64"/>
      </bottom>
      <diagonal/>
    </border>
    <border>
      <left/>
      <right style="thin">
        <color indexed="64"/>
      </right>
      <top style="thick">
        <color rgb="FF007434"/>
      </top>
      <bottom style="thin">
        <color indexed="64"/>
      </bottom>
      <diagonal/>
    </border>
    <border>
      <left/>
      <right/>
      <top style="thick">
        <color rgb="FF007434"/>
      </top>
      <bottom style="thin">
        <color indexed="64"/>
      </bottom>
      <diagonal/>
    </border>
    <border>
      <left style="thick">
        <color rgb="FF007434"/>
      </left>
      <right/>
      <top style="thick">
        <color rgb="FF007434"/>
      </top>
      <bottom style="thin">
        <color indexed="64"/>
      </bottom>
      <diagonal/>
    </border>
    <border>
      <left/>
      <right style="thick">
        <color rgb="FF00743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743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007434"/>
      </right>
      <top style="thin">
        <color indexed="64"/>
      </top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 style="thick">
        <color rgb="FF007434"/>
      </bottom>
      <diagonal/>
    </border>
    <border>
      <left/>
      <right/>
      <top style="thin">
        <color indexed="64"/>
      </top>
      <bottom style="thick">
        <color rgb="FF007434"/>
      </bottom>
      <diagonal/>
    </border>
    <border>
      <left/>
      <right style="thin">
        <color indexed="64"/>
      </right>
      <top style="thin">
        <color indexed="64"/>
      </top>
      <bottom style="thick">
        <color rgb="FF007434"/>
      </bottom>
      <diagonal/>
    </border>
    <border>
      <left style="thick">
        <color rgb="FF007434"/>
      </left>
      <right style="thin">
        <color indexed="64"/>
      </right>
      <top style="thick">
        <color rgb="FF00743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ck">
        <color rgb="FF007434"/>
      </right>
      <top style="thick">
        <color rgb="FF007434"/>
      </top>
      <bottom style="thin">
        <color indexed="64"/>
      </bottom>
      <diagonal/>
    </border>
    <border>
      <left style="thick">
        <color rgb="FF00743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434"/>
      </right>
      <top style="thin">
        <color indexed="64"/>
      </top>
      <bottom style="thick">
        <color rgb="FF00743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434"/>
      </left>
      <right/>
      <top style="thick">
        <color rgb="FF007434"/>
      </top>
      <bottom/>
      <diagonal/>
    </border>
    <border>
      <left/>
      <right style="thin">
        <color indexed="64"/>
      </right>
      <top style="thick">
        <color rgb="FF007434"/>
      </top>
      <bottom/>
      <diagonal/>
    </border>
    <border>
      <left style="thick">
        <color rgb="FF00743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007434"/>
      </top>
      <bottom/>
      <diagonal/>
    </border>
    <border>
      <left style="thin">
        <color indexed="64"/>
      </left>
      <right style="thin">
        <color indexed="64"/>
      </right>
      <top style="thick">
        <color rgb="FF007434"/>
      </top>
      <bottom/>
      <diagonal/>
    </border>
    <border>
      <left style="thick">
        <color rgb="FF00743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00743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007434"/>
      </left>
      <right/>
      <top/>
      <bottom style="thick">
        <color rgb="FF007434"/>
      </bottom>
      <diagonal/>
    </border>
    <border>
      <left/>
      <right style="thin">
        <color indexed="64"/>
      </right>
      <top/>
      <bottom style="thick">
        <color rgb="FF007434"/>
      </bottom>
      <diagonal/>
    </border>
    <border>
      <left style="thick">
        <color rgb="FF00743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743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7434"/>
      </bottom>
      <diagonal/>
    </border>
    <border>
      <left style="thin">
        <color indexed="64"/>
      </left>
      <right style="thick">
        <color rgb="FF007434"/>
      </right>
      <top/>
      <bottom style="thick">
        <color rgb="FF0074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434"/>
      </bottom>
      <diagonal/>
    </border>
    <border>
      <left style="thin">
        <color indexed="64"/>
      </left>
      <right style="thick">
        <color rgb="FF007434"/>
      </right>
      <top style="thin">
        <color indexed="64"/>
      </top>
      <bottom style="thin">
        <color rgb="FF00743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rgb="FF007434"/>
      </right>
      <top style="thin">
        <color indexed="64"/>
      </top>
      <bottom/>
      <diagonal/>
    </border>
    <border>
      <left style="thick">
        <color rgb="FF007434"/>
      </left>
      <right style="thin">
        <color indexed="64"/>
      </right>
      <top style="medium">
        <color rgb="FF007434"/>
      </top>
      <bottom style="thick">
        <color rgb="FF007434"/>
      </bottom>
      <diagonal/>
    </border>
    <border>
      <left style="thin">
        <color indexed="64"/>
      </left>
      <right style="thin">
        <color indexed="64"/>
      </right>
      <top style="medium">
        <color rgb="FF007434"/>
      </top>
      <bottom style="thick">
        <color rgb="FF007434"/>
      </bottom>
      <diagonal/>
    </border>
    <border>
      <left style="thin">
        <color indexed="64"/>
      </left>
      <right/>
      <top style="medium">
        <color rgb="FF007434"/>
      </top>
      <bottom style="thick">
        <color rgb="FF007434"/>
      </bottom>
      <diagonal/>
    </border>
    <border>
      <left/>
      <right style="thick">
        <color rgb="FF007434"/>
      </right>
      <top style="medium">
        <color rgb="FF007434"/>
      </top>
      <bottom style="thick">
        <color rgb="FF00743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3" fillId="0" borderId="0" xfId="0" applyFont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0" fillId="0" borderId="0" xfId="0" applyNumberFormat="1"/>
    <xf numFmtId="0" fontId="7" fillId="0" borderId="4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2" fontId="3" fillId="0" borderId="50" xfId="0" applyNumberFormat="1" applyFont="1" applyFill="1" applyBorder="1" applyAlignment="1">
      <alignment vertical="center"/>
    </xf>
    <xf numFmtId="1" fontId="3" fillId="0" borderId="50" xfId="0" applyNumberFormat="1" applyFont="1" applyFill="1" applyBorder="1" applyAlignment="1">
      <alignment vertical="center"/>
    </xf>
    <xf numFmtId="1" fontId="3" fillId="0" borderId="45" xfId="0" applyNumberFormat="1" applyFont="1" applyFill="1" applyBorder="1" applyAlignment="1">
      <alignment vertical="center"/>
    </xf>
    <xf numFmtId="1" fontId="3" fillId="0" borderId="5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13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15" fillId="0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2" fontId="13" fillId="0" borderId="57" xfId="0" applyNumberFormat="1" applyFont="1" applyFill="1" applyBorder="1" applyAlignment="1">
      <alignment horizontal="center" vertical="center"/>
    </xf>
    <xf numFmtId="2" fontId="13" fillId="0" borderId="58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2" fontId="13" fillId="0" borderId="55" xfId="0" applyNumberFormat="1" applyFont="1" applyFill="1" applyBorder="1" applyAlignment="1">
      <alignment horizontal="center" vertical="center"/>
    </xf>
    <xf numFmtId="2" fontId="13" fillId="0" borderId="56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66FFFF"/>
      <color rgb="FFCCFFCC"/>
      <color rgb="FFCCFF99"/>
      <color rgb="FF007434"/>
      <color rgb="FFFF99FF"/>
      <color rgb="FFFF99CC"/>
      <color rgb="FF0050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BFE95.105CA3C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BFE95.105CA3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63499</xdr:colOff>
      <xdr:row>1</xdr:row>
      <xdr:rowOff>148166</xdr:rowOff>
    </xdr:from>
    <xdr:to>
      <xdr:col>1</xdr:col>
      <xdr:colOff>482599</xdr:colOff>
      <xdr:row>3</xdr:row>
      <xdr:rowOff>317499</xdr:rowOff>
    </xdr:to>
    <xdr:pic>
      <xdr:nvPicPr>
        <xdr:cNvPr id="2" name="Picture 1" descr="sigl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2" y="338666"/>
          <a:ext cx="419100" cy="550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63499</xdr:colOff>
      <xdr:row>33</xdr:row>
      <xdr:rowOff>137582</xdr:rowOff>
    </xdr:from>
    <xdr:to>
      <xdr:col>1</xdr:col>
      <xdr:colOff>482599</xdr:colOff>
      <xdr:row>35</xdr:row>
      <xdr:rowOff>380999</xdr:rowOff>
    </xdr:to>
    <xdr:pic>
      <xdr:nvPicPr>
        <xdr:cNvPr id="8" name="Picture 7" descr="sigl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2" y="9154582"/>
          <a:ext cx="419100" cy="624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63499</xdr:colOff>
      <xdr:row>68</xdr:row>
      <xdr:rowOff>127000</xdr:rowOff>
    </xdr:from>
    <xdr:to>
      <xdr:col>1</xdr:col>
      <xdr:colOff>482599</xdr:colOff>
      <xdr:row>69</xdr:row>
      <xdr:rowOff>317499</xdr:rowOff>
    </xdr:to>
    <xdr:pic>
      <xdr:nvPicPr>
        <xdr:cNvPr id="9" name="Picture 8" descr="sigl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" y="17502188"/>
          <a:ext cx="419100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63499</xdr:colOff>
      <xdr:row>106</xdr:row>
      <xdr:rowOff>142874</xdr:rowOff>
    </xdr:from>
    <xdr:to>
      <xdr:col>1</xdr:col>
      <xdr:colOff>482599</xdr:colOff>
      <xdr:row>107</xdr:row>
      <xdr:rowOff>317499</xdr:rowOff>
    </xdr:to>
    <xdr:pic>
      <xdr:nvPicPr>
        <xdr:cNvPr id="5" name="Picture 4" descr="sigl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" y="26209624"/>
          <a:ext cx="419100" cy="36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19843</xdr:colOff>
      <xdr:row>0</xdr:row>
      <xdr:rowOff>142876</xdr:rowOff>
    </xdr:from>
    <xdr:to>
      <xdr:col>1</xdr:col>
      <xdr:colOff>583407</xdr:colOff>
      <xdr:row>2</xdr:row>
      <xdr:rowOff>349251</xdr:rowOff>
    </xdr:to>
    <xdr:pic>
      <xdr:nvPicPr>
        <xdr:cNvPr id="2" name="Picture 1" descr="sigla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81" y="142876"/>
          <a:ext cx="563564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11905</xdr:colOff>
      <xdr:row>27</xdr:row>
      <xdr:rowOff>206375</xdr:rowOff>
    </xdr:from>
    <xdr:to>
      <xdr:col>1</xdr:col>
      <xdr:colOff>539750</xdr:colOff>
      <xdr:row>30</xdr:row>
      <xdr:rowOff>99219</xdr:rowOff>
    </xdr:to>
    <xdr:pic>
      <xdr:nvPicPr>
        <xdr:cNvPr id="6" name="Picture 5" descr="sigla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43" y="8858250"/>
          <a:ext cx="527845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43656</xdr:colOff>
      <xdr:row>55</xdr:row>
      <xdr:rowOff>59531</xdr:rowOff>
    </xdr:from>
    <xdr:to>
      <xdr:col>1</xdr:col>
      <xdr:colOff>539750</xdr:colOff>
      <xdr:row>58</xdr:row>
      <xdr:rowOff>102832</xdr:rowOff>
    </xdr:to>
    <xdr:pic>
      <xdr:nvPicPr>
        <xdr:cNvPr id="8" name="Picture 7" descr="sigla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094" y="17823656"/>
          <a:ext cx="496094" cy="805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51594</xdr:colOff>
      <xdr:row>84</xdr:row>
      <xdr:rowOff>15875</xdr:rowOff>
    </xdr:from>
    <xdr:to>
      <xdr:col>1</xdr:col>
      <xdr:colOff>595314</xdr:colOff>
      <xdr:row>86</xdr:row>
      <xdr:rowOff>63500</xdr:rowOff>
    </xdr:to>
    <xdr:pic>
      <xdr:nvPicPr>
        <xdr:cNvPr id="5" name="Picture 4" descr="sigla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26701750"/>
          <a:ext cx="543720" cy="579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51594</xdr:colOff>
      <xdr:row>111</xdr:row>
      <xdr:rowOff>31750</xdr:rowOff>
    </xdr:from>
    <xdr:to>
      <xdr:col>1</xdr:col>
      <xdr:colOff>607220</xdr:colOff>
      <xdr:row>113</xdr:row>
      <xdr:rowOff>63500</xdr:rowOff>
    </xdr:to>
    <xdr:pic>
      <xdr:nvPicPr>
        <xdr:cNvPr id="7" name="Picture 6" descr="sigla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35488563"/>
          <a:ext cx="555626" cy="563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51593</xdr:colOff>
      <xdr:row>139</xdr:row>
      <xdr:rowOff>31750</xdr:rowOff>
    </xdr:from>
    <xdr:to>
      <xdr:col>1</xdr:col>
      <xdr:colOff>631032</xdr:colOff>
      <xdr:row>141</xdr:row>
      <xdr:rowOff>31750</xdr:rowOff>
    </xdr:to>
    <xdr:pic>
      <xdr:nvPicPr>
        <xdr:cNvPr id="9" name="Picture 8" descr="sigla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44323000"/>
          <a:ext cx="579439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51593</xdr:colOff>
      <xdr:row>168</xdr:row>
      <xdr:rowOff>246062</xdr:rowOff>
    </xdr:from>
    <xdr:to>
      <xdr:col>1</xdr:col>
      <xdr:colOff>631032</xdr:colOff>
      <xdr:row>171</xdr:row>
      <xdr:rowOff>15873</xdr:rowOff>
    </xdr:to>
    <xdr:pic>
      <xdr:nvPicPr>
        <xdr:cNvPr id="10" name="Picture 9" descr="sigla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53109812"/>
          <a:ext cx="579439" cy="531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51594</xdr:colOff>
      <xdr:row>197</xdr:row>
      <xdr:rowOff>111125</xdr:rowOff>
    </xdr:from>
    <xdr:to>
      <xdr:col>1</xdr:col>
      <xdr:colOff>595314</xdr:colOff>
      <xdr:row>199</xdr:row>
      <xdr:rowOff>63500</xdr:rowOff>
    </xdr:to>
    <xdr:pic>
      <xdr:nvPicPr>
        <xdr:cNvPr id="11" name="Picture 10" descr="sigla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61499750"/>
          <a:ext cx="54372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51593</xdr:colOff>
      <xdr:row>227</xdr:row>
      <xdr:rowOff>47624</xdr:rowOff>
    </xdr:from>
    <xdr:to>
      <xdr:col>1</xdr:col>
      <xdr:colOff>607219</xdr:colOff>
      <xdr:row>229</xdr:row>
      <xdr:rowOff>71437</xdr:rowOff>
    </xdr:to>
    <xdr:pic>
      <xdr:nvPicPr>
        <xdr:cNvPr id="12" name="Picture 11" descr="sigla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70524687"/>
          <a:ext cx="555626" cy="595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51593</xdr:colOff>
      <xdr:row>256</xdr:row>
      <xdr:rowOff>47625</xdr:rowOff>
    </xdr:from>
    <xdr:to>
      <xdr:col>1</xdr:col>
      <xdr:colOff>571500</xdr:colOff>
      <xdr:row>258</xdr:row>
      <xdr:rowOff>63499</xdr:rowOff>
    </xdr:to>
    <xdr:pic>
      <xdr:nvPicPr>
        <xdr:cNvPr id="13" name="Picture 12" descr="sigla.JP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79160688"/>
          <a:ext cx="519907" cy="555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51594</xdr:colOff>
      <xdr:row>285</xdr:row>
      <xdr:rowOff>182563</xdr:rowOff>
    </xdr:from>
    <xdr:to>
      <xdr:col>1</xdr:col>
      <xdr:colOff>547688</xdr:colOff>
      <xdr:row>288</xdr:row>
      <xdr:rowOff>63500</xdr:rowOff>
    </xdr:to>
    <xdr:pic>
      <xdr:nvPicPr>
        <xdr:cNvPr id="14" name="Picture 13" descr="sigla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88130063"/>
          <a:ext cx="496094" cy="642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51594</xdr:colOff>
      <xdr:row>316</xdr:row>
      <xdr:rowOff>23812</xdr:rowOff>
    </xdr:from>
    <xdr:to>
      <xdr:col>1</xdr:col>
      <xdr:colOff>583408</xdr:colOff>
      <xdr:row>318</xdr:row>
      <xdr:rowOff>63500</xdr:rowOff>
    </xdr:to>
    <xdr:pic>
      <xdr:nvPicPr>
        <xdr:cNvPr id="15" name="Picture 14" descr="sigla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97139125"/>
          <a:ext cx="531814" cy="611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51594</xdr:colOff>
      <xdr:row>346</xdr:row>
      <xdr:rowOff>63499</xdr:rowOff>
    </xdr:from>
    <xdr:to>
      <xdr:col>1</xdr:col>
      <xdr:colOff>583408</xdr:colOff>
      <xdr:row>348</xdr:row>
      <xdr:rowOff>63499</xdr:rowOff>
    </xdr:to>
    <xdr:pic>
      <xdr:nvPicPr>
        <xdr:cNvPr id="16" name="Picture 15" descr="sigla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106084687"/>
          <a:ext cx="531814" cy="420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avicolabuzau.r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9"/>
  <sheetViews>
    <sheetView topLeftCell="A76" zoomScale="120" zoomScaleNormal="120" workbookViewId="0">
      <selection activeCell="K81" sqref="K81"/>
    </sheetView>
  </sheetViews>
  <sheetFormatPr defaultRowHeight="15" x14ac:dyDescent="0.25"/>
  <cols>
    <col min="1" max="1" width="3" customWidth="1"/>
    <col min="2" max="2" width="7.28515625" customWidth="1"/>
    <col min="3" max="3" width="8.7109375" customWidth="1"/>
    <col min="4" max="4" width="9.7109375" customWidth="1"/>
    <col min="5" max="5" width="6" customWidth="1"/>
    <col min="6" max="6" width="18.5703125" customWidth="1"/>
    <col min="7" max="7" width="14.42578125" customWidth="1"/>
    <col min="8" max="8" width="8" customWidth="1"/>
    <col min="9" max="9" width="18.5703125" customWidth="1"/>
    <col min="10" max="10" width="5.28515625" customWidth="1"/>
    <col min="11" max="11" width="14" customWidth="1"/>
    <col min="12" max="14" width="15.7109375" customWidth="1"/>
  </cols>
  <sheetData>
    <row r="1" spans="2:12" ht="15" customHeight="1" x14ac:dyDescent="0.25"/>
    <row r="2" spans="2:12" ht="15" customHeight="1" x14ac:dyDescent="0.25"/>
    <row r="3" spans="2:12" ht="15" customHeight="1" x14ac:dyDescent="0.25"/>
    <row r="4" spans="2:12" ht="30" customHeight="1" x14ac:dyDescent="0.25">
      <c r="C4" s="3"/>
      <c r="D4" s="95" t="s">
        <v>193</v>
      </c>
      <c r="E4" s="95"/>
      <c r="F4" s="95"/>
      <c r="G4" s="95"/>
      <c r="H4" s="95"/>
      <c r="I4" s="95"/>
      <c r="J4" s="95"/>
      <c r="K4" s="95"/>
      <c r="L4" s="3"/>
    </row>
    <row r="5" spans="2:12" ht="12.95" customHeight="1" x14ac:dyDescent="0.25">
      <c r="D5" s="2"/>
      <c r="E5" s="2"/>
      <c r="F5" s="2"/>
      <c r="G5" s="2"/>
      <c r="H5" s="2"/>
      <c r="I5" s="2"/>
      <c r="J5" s="2"/>
      <c r="K5" s="2"/>
    </row>
    <row r="6" spans="2:12" ht="12.95" customHeight="1" thickBot="1" x14ac:dyDescent="0.3"/>
    <row r="7" spans="2:12" ht="28.5" customHeight="1" thickTop="1" x14ac:dyDescent="0.25">
      <c r="B7" s="84" t="s">
        <v>43</v>
      </c>
      <c r="C7" s="85"/>
      <c r="D7" s="85"/>
      <c r="E7" s="85"/>
      <c r="F7" s="85"/>
      <c r="G7" s="85"/>
      <c r="H7" s="85"/>
      <c r="I7" s="85"/>
      <c r="J7" s="85"/>
      <c r="K7" s="86"/>
    </row>
    <row r="8" spans="2:12" ht="21" customHeight="1" x14ac:dyDescent="0.25">
      <c r="B8" s="87" t="s">
        <v>44</v>
      </c>
      <c r="C8" s="88"/>
      <c r="D8" s="88"/>
      <c r="E8" s="88"/>
      <c r="F8" s="88"/>
      <c r="G8" s="89" t="s">
        <v>163</v>
      </c>
      <c r="H8" s="89"/>
      <c r="I8" s="89"/>
      <c r="J8" s="89"/>
      <c r="K8" s="90"/>
    </row>
    <row r="9" spans="2:12" ht="21" customHeight="1" x14ac:dyDescent="0.25">
      <c r="B9" s="87" t="s">
        <v>45</v>
      </c>
      <c r="C9" s="88"/>
      <c r="D9" s="88"/>
      <c r="E9" s="88"/>
      <c r="F9" s="88"/>
      <c r="G9" s="109" t="s">
        <v>65</v>
      </c>
      <c r="H9" s="110"/>
      <c r="I9" s="110"/>
      <c r="J9" s="110"/>
      <c r="K9" s="111"/>
    </row>
    <row r="10" spans="2:12" ht="21" customHeight="1" x14ac:dyDescent="0.25">
      <c r="B10" s="87" t="s">
        <v>46</v>
      </c>
      <c r="C10" s="88"/>
      <c r="D10" s="88"/>
      <c r="E10" s="88"/>
      <c r="F10" s="88"/>
      <c r="G10" s="112">
        <v>120118</v>
      </c>
      <c r="H10" s="113"/>
      <c r="I10" s="113"/>
      <c r="J10" s="113"/>
      <c r="K10" s="114"/>
    </row>
    <row r="11" spans="2:12" ht="29.25" customHeight="1" x14ac:dyDescent="0.25">
      <c r="B11" s="115" t="s">
        <v>162</v>
      </c>
      <c r="C11" s="116"/>
      <c r="D11" s="116"/>
      <c r="E11" s="116"/>
      <c r="F11" s="116"/>
      <c r="G11" s="98" t="s">
        <v>66</v>
      </c>
      <c r="H11" s="89"/>
      <c r="I11" s="98" t="s">
        <v>67</v>
      </c>
      <c r="J11" s="89"/>
      <c r="K11" s="90"/>
    </row>
    <row r="12" spans="2:12" ht="21" customHeight="1" x14ac:dyDescent="0.25">
      <c r="B12" s="87" t="s">
        <v>47</v>
      </c>
      <c r="C12" s="88"/>
      <c r="D12" s="88"/>
      <c r="E12" s="88"/>
      <c r="F12" s="88"/>
      <c r="G12" s="89" t="s">
        <v>173</v>
      </c>
      <c r="H12" s="89"/>
      <c r="I12" s="89"/>
      <c r="J12" s="89"/>
      <c r="K12" s="90"/>
    </row>
    <row r="13" spans="2:12" ht="21" customHeight="1" x14ac:dyDescent="0.25">
      <c r="B13" s="87" t="s">
        <v>48</v>
      </c>
      <c r="C13" s="88"/>
      <c r="D13" s="88"/>
      <c r="E13" s="88"/>
      <c r="F13" s="88"/>
      <c r="G13" s="89" t="s">
        <v>49</v>
      </c>
      <c r="H13" s="89"/>
      <c r="I13" s="89"/>
      <c r="J13" s="89"/>
      <c r="K13" s="90"/>
    </row>
    <row r="14" spans="2:12" ht="21" customHeight="1" x14ac:dyDescent="0.25">
      <c r="B14" s="87" t="s">
        <v>50</v>
      </c>
      <c r="C14" s="88"/>
      <c r="D14" s="88"/>
      <c r="E14" s="88"/>
      <c r="F14" s="88"/>
      <c r="G14" s="89" t="s">
        <v>165</v>
      </c>
      <c r="H14" s="89"/>
      <c r="I14" s="89"/>
      <c r="J14" s="89"/>
      <c r="K14" s="90"/>
    </row>
    <row r="15" spans="2:12" ht="21" customHeight="1" x14ac:dyDescent="0.25">
      <c r="B15" s="87" t="s">
        <v>51</v>
      </c>
      <c r="C15" s="88"/>
      <c r="D15" s="88"/>
      <c r="E15" s="88"/>
      <c r="F15" s="88"/>
      <c r="G15" s="89" t="s">
        <v>52</v>
      </c>
      <c r="H15" s="89"/>
      <c r="I15" s="89"/>
      <c r="J15" s="89"/>
      <c r="K15" s="90"/>
    </row>
    <row r="16" spans="2:12" ht="21" customHeight="1" x14ac:dyDescent="0.25">
      <c r="B16" s="87" t="s">
        <v>53</v>
      </c>
      <c r="C16" s="88"/>
      <c r="D16" s="88"/>
      <c r="E16" s="88"/>
      <c r="F16" s="88"/>
      <c r="G16" s="89">
        <v>1</v>
      </c>
      <c r="H16" s="89"/>
      <c r="I16" s="89"/>
      <c r="J16" s="89"/>
      <c r="K16" s="90"/>
    </row>
    <row r="17" spans="2:11" ht="21" customHeight="1" x14ac:dyDescent="0.25">
      <c r="B17" s="87" t="s">
        <v>54</v>
      </c>
      <c r="C17" s="88"/>
      <c r="D17" s="88"/>
      <c r="E17" s="88"/>
      <c r="F17" s="88"/>
      <c r="G17" s="89">
        <v>8760</v>
      </c>
      <c r="H17" s="89"/>
      <c r="I17" s="89"/>
      <c r="J17" s="89"/>
      <c r="K17" s="90"/>
    </row>
    <row r="18" spans="2:11" ht="21" customHeight="1" x14ac:dyDescent="0.25">
      <c r="B18" s="87" t="s">
        <v>55</v>
      </c>
      <c r="C18" s="88"/>
      <c r="D18" s="88"/>
      <c r="E18" s="88"/>
      <c r="F18" s="88"/>
      <c r="G18" s="96">
        <v>19</v>
      </c>
      <c r="H18" s="96"/>
      <c r="I18" s="96"/>
      <c r="J18" s="96"/>
      <c r="K18" s="97"/>
    </row>
    <row r="19" spans="2:11" ht="21" customHeight="1" x14ac:dyDescent="0.25">
      <c r="B19" s="87" t="s">
        <v>56</v>
      </c>
      <c r="C19" s="88"/>
      <c r="D19" s="88"/>
      <c r="E19" s="88"/>
      <c r="F19" s="88"/>
      <c r="G19" s="98" t="s">
        <v>164</v>
      </c>
      <c r="H19" s="98"/>
      <c r="I19" s="98"/>
      <c r="J19" s="98"/>
      <c r="K19" s="99"/>
    </row>
    <row r="20" spans="2:11" ht="21" customHeight="1" x14ac:dyDescent="0.25">
      <c r="B20" s="87" t="s">
        <v>57</v>
      </c>
      <c r="C20" s="88"/>
      <c r="D20" s="88"/>
      <c r="E20" s="88"/>
      <c r="F20" s="88"/>
      <c r="G20" s="89" t="s">
        <v>58</v>
      </c>
      <c r="H20" s="89"/>
      <c r="I20" s="89"/>
      <c r="J20" s="89"/>
      <c r="K20" s="90"/>
    </row>
    <row r="21" spans="2:11" ht="21" customHeight="1" x14ac:dyDescent="0.25">
      <c r="B21" s="87" t="s">
        <v>59</v>
      </c>
      <c r="C21" s="88"/>
      <c r="D21" s="88"/>
      <c r="E21" s="88"/>
      <c r="F21" s="88"/>
      <c r="G21" s="89" t="s">
        <v>60</v>
      </c>
      <c r="H21" s="89"/>
      <c r="I21" s="89"/>
      <c r="J21" s="89"/>
      <c r="K21" s="90"/>
    </row>
    <row r="22" spans="2:11" ht="21" customHeight="1" x14ac:dyDescent="0.25">
      <c r="B22" s="87" t="s">
        <v>61</v>
      </c>
      <c r="C22" s="88"/>
      <c r="D22" s="88"/>
      <c r="E22" s="88"/>
      <c r="F22" s="88"/>
      <c r="G22" s="89" t="s">
        <v>62</v>
      </c>
      <c r="H22" s="89"/>
      <c r="I22" s="89"/>
      <c r="J22" s="89"/>
      <c r="K22" s="90"/>
    </row>
    <row r="23" spans="2:11" ht="21" customHeight="1" thickBot="1" x14ac:dyDescent="0.3">
      <c r="B23" s="105" t="s">
        <v>63</v>
      </c>
      <c r="C23" s="106"/>
      <c r="D23" s="106"/>
      <c r="E23" s="106"/>
      <c r="F23" s="106"/>
      <c r="G23" s="107" t="s">
        <v>64</v>
      </c>
      <c r="H23" s="107"/>
      <c r="I23" s="107"/>
      <c r="J23" s="107"/>
      <c r="K23" s="108"/>
    </row>
    <row r="24" spans="2:11" ht="21.95" customHeight="1" thickTop="1" x14ac:dyDescent="0.25"/>
    <row r="25" spans="2:11" ht="21.95" customHeight="1" x14ac:dyDescent="0.25"/>
    <row r="26" spans="2:11" ht="21.95" customHeight="1" x14ac:dyDescent="0.25"/>
    <row r="27" spans="2:11" ht="21.95" customHeight="1" x14ac:dyDescent="0.25"/>
    <row r="28" spans="2:11" ht="21.95" customHeight="1" x14ac:dyDescent="0.25"/>
    <row r="29" spans="2:11" ht="21.95" customHeight="1" x14ac:dyDescent="0.25"/>
    <row r="30" spans="2:11" ht="21.95" customHeight="1" x14ac:dyDescent="0.25"/>
    <row r="31" spans="2:11" ht="21.95" customHeight="1" x14ac:dyDescent="0.25"/>
    <row r="32" spans="2:11" ht="21.95" customHeight="1" x14ac:dyDescent="0.25"/>
    <row r="33" spans="2:13" ht="15" customHeight="1" x14ac:dyDescent="0.25"/>
    <row r="34" spans="2:13" ht="15" customHeight="1" x14ac:dyDescent="0.25"/>
    <row r="35" spans="2:13" ht="15" customHeight="1" x14ac:dyDescent="0.25"/>
    <row r="36" spans="2:13" ht="30" customHeight="1" x14ac:dyDescent="0.25">
      <c r="C36" s="3"/>
      <c r="D36" s="95" t="s">
        <v>193</v>
      </c>
      <c r="E36" s="95"/>
      <c r="F36" s="95"/>
      <c r="G36" s="95"/>
      <c r="H36" s="95"/>
      <c r="I36" s="95"/>
      <c r="J36" s="95"/>
      <c r="K36" s="95"/>
    </row>
    <row r="37" spans="2:13" ht="12.95" customHeight="1" x14ac:dyDescent="0.25"/>
    <row r="38" spans="2:13" ht="24.95" customHeight="1" x14ac:dyDescent="0.25">
      <c r="B38" s="4" t="s">
        <v>68</v>
      </c>
    </row>
    <row r="39" spans="2:13" ht="8.1" customHeight="1" thickBot="1" x14ac:dyDescent="0.3"/>
    <row r="40" spans="2:13" ht="21.95" customHeight="1" thickTop="1" x14ac:dyDescent="0.25">
      <c r="B40" s="117" t="s">
        <v>69</v>
      </c>
      <c r="C40" s="118"/>
      <c r="D40" s="118"/>
      <c r="E40" s="118"/>
      <c r="F40" s="119"/>
      <c r="G40" s="120" t="s">
        <v>70</v>
      </c>
      <c r="H40" s="119"/>
      <c r="I40" s="120" t="s">
        <v>71</v>
      </c>
      <c r="J40" s="118"/>
      <c r="K40" s="121"/>
    </row>
    <row r="41" spans="2:13" ht="21.95" customHeight="1" x14ac:dyDescent="0.25">
      <c r="B41" s="100" t="s">
        <v>72</v>
      </c>
      <c r="C41" s="101"/>
      <c r="D41" s="101"/>
      <c r="E41" s="101"/>
      <c r="F41" s="101"/>
      <c r="G41" s="101" t="s">
        <v>73</v>
      </c>
      <c r="H41" s="101"/>
      <c r="I41" s="102">
        <v>2162100</v>
      </c>
      <c r="J41" s="103"/>
      <c r="K41" s="104"/>
    </row>
    <row r="42" spans="2:13" ht="21.95" customHeight="1" thickBot="1" x14ac:dyDescent="0.3">
      <c r="B42" s="133" t="s">
        <v>74</v>
      </c>
      <c r="C42" s="134"/>
      <c r="D42" s="134"/>
      <c r="E42" s="134"/>
      <c r="F42" s="135"/>
      <c r="G42" s="123" t="s">
        <v>75</v>
      </c>
      <c r="H42" s="123"/>
      <c r="I42" s="136">
        <v>7177308</v>
      </c>
      <c r="J42" s="136"/>
      <c r="K42" s="137"/>
    </row>
    <row r="43" spans="2:13" ht="24.95" customHeight="1" thickTop="1" x14ac:dyDescent="0.25">
      <c r="B43" s="4" t="s">
        <v>76</v>
      </c>
    </row>
    <row r="44" spans="2:13" ht="8.1" customHeight="1" thickBot="1" x14ac:dyDescent="0.3"/>
    <row r="45" spans="2:13" ht="21.95" customHeight="1" thickTop="1" x14ac:dyDescent="0.25">
      <c r="B45" s="130" t="s">
        <v>77</v>
      </c>
      <c r="C45" s="131"/>
      <c r="D45" s="131" t="s">
        <v>70</v>
      </c>
      <c r="E45" s="131"/>
      <c r="F45" s="131" t="s">
        <v>78</v>
      </c>
      <c r="G45" s="131"/>
      <c r="H45" s="131"/>
      <c r="I45" s="120" t="s">
        <v>79</v>
      </c>
      <c r="J45" s="118"/>
      <c r="K45" s="121"/>
    </row>
    <row r="46" spans="2:13" ht="21.95" customHeight="1" thickBot="1" x14ac:dyDescent="0.3">
      <c r="B46" s="122" t="s">
        <v>80</v>
      </c>
      <c r="C46" s="123"/>
      <c r="D46" s="124" t="s">
        <v>138</v>
      </c>
      <c r="E46" s="125"/>
      <c r="F46" s="126" t="s">
        <v>166</v>
      </c>
      <c r="G46" s="126"/>
      <c r="H46" s="126"/>
      <c r="I46" s="127">
        <v>2086426.5</v>
      </c>
      <c r="J46" s="128"/>
      <c r="K46" s="129"/>
      <c r="M46" s="44"/>
    </row>
    <row r="47" spans="2:13" ht="15.75" thickTop="1" x14ac:dyDescent="0.25"/>
    <row r="48" spans="2:13" ht="24.95" customHeight="1" x14ac:dyDescent="0.25">
      <c r="B48" s="5" t="s">
        <v>81</v>
      </c>
    </row>
    <row r="49" spans="1:11" ht="8.1" customHeight="1" thickBot="1" x14ac:dyDescent="0.3"/>
    <row r="50" spans="1:11" ht="21.95" customHeight="1" thickTop="1" x14ac:dyDescent="0.25">
      <c r="B50" s="130" t="s">
        <v>82</v>
      </c>
      <c r="C50" s="131"/>
      <c r="D50" s="131"/>
      <c r="E50" s="131"/>
      <c r="F50" s="131"/>
      <c r="G50" s="131" t="s">
        <v>70</v>
      </c>
      <c r="H50" s="131"/>
      <c r="I50" s="131" t="s">
        <v>83</v>
      </c>
      <c r="J50" s="131"/>
      <c r="K50" s="132"/>
    </row>
    <row r="51" spans="1:11" ht="21.95" customHeight="1" x14ac:dyDescent="0.25">
      <c r="B51" s="142" t="s">
        <v>84</v>
      </c>
      <c r="C51" s="143"/>
      <c r="D51" s="143"/>
      <c r="E51" s="143"/>
      <c r="F51" s="94"/>
      <c r="G51" s="101" t="s">
        <v>85</v>
      </c>
      <c r="H51" s="101"/>
      <c r="I51" s="144">
        <v>168</v>
      </c>
      <c r="J51" s="144"/>
      <c r="K51" s="145"/>
    </row>
    <row r="52" spans="1:11" ht="21.95" customHeight="1" x14ac:dyDescent="0.25">
      <c r="B52" s="142" t="s">
        <v>86</v>
      </c>
      <c r="C52" s="143"/>
      <c r="D52" s="143"/>
      <c r="E52" s="143"/>
      <c r="F52" s="94"/>
      <c r="G52" s="101" t="s">
        <v>87</v>
      </c>
      <c r="H52" s="101"/>
      <c r="I52" s="146">
        <v>467686</v>
      </c>
      <c r="J52" s="146"/>
      <c r="K52" s="147"/>
    </row>
    <row r="53" spans="1:11" ht="21.95" customHeight="1" thickBot="1" x14ac:dyDescent="0.3">
      <c r="B53" s="133" t="s">
        <v>88</v>
      </c>
      <c r="C53" s="134"/>
      <c r="D53" s="134"/>
      <c r="E53" s="134"/>
      <c r="F53" s="135"/>
      <c r="G53" s="123" t="s">
        <v>89</v>
      </c>
      <c r="H53" s="123"/>
      <c r="I53" s="138">
        <v>384452</v>
      </c>
      <c r="J53" s="138"/>
      <c r="K53" s="139"/>
    </row>
    <row r="54" spans="1:11" ht="15.75" thickTop="1" x14ac:dyDescent="0.25"/>
    <row r="55" spans="1:11" ht="24.95" customHeight="1" x14ac:dyDescent="0.25">
      <c r="A55" s="6"/>
      <c r="B55" s="4" t="s">
        <v>90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ht="8.1" customHeight="1" thickBo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1.95" customHeight="1" thickTop="1" x14ac:dyDescent="0.25">
      <c r="A57" s="6"/>
      <c r="B57" s="140" t="s">
        <v>91</v>
      </c>
      <c r="C57" s="141"/>
      <c r="D57" s="141"/>
      <c r="E57" s="141"/>
      <c r="F57" s="141"/>
      <c r="G57" s="7" t="s">
        <v>92</v>
      </c>
      <c r="H57" s="131" t="s">
        <v>93</v>
      </c>
      <c r="I57" s="131"/>
      <c r="J57" s="131" t="s">
        <v>94</v>
      </c>
      <c r="K57" s="132"/>
    </row>
    <row r="58" spans="1:11" ht="21.95" customHeight="1" x14ac:dyDescent="0.25">
      <c r="A58" s="6"/>
      <c r="B58" s="91" t="s">
        <v>95</v>
      </c>
      <c r="C58" s="92"/>
      <c r="D58" s="92"/>
      <c r="E58" s="92"/>
      <c r="F58" s="92"/>
      <c r="G58" s="8" t="s">
        <v>25</v>
      </c>
      <c r="H58" s="93" t="s">
        <v>25</v>
      </c>
      <c r="I58" s="94"/>
      <c r="J58" s="93" t="s">
        <v>25</v>
      </c>
      <c r="K58" s="148"/>
    </row>
    <row r="59" spans="1:11" ht="21.95" customHeight="1" x14ac:dyDescent="0.25">
      <c r="A59" s="6"/>
      <c r="B59" s="91" t="s">
        <v>96</v>
      </c>
      <c r="C59" s="92"/>
      <c r="D59" s="92"/>
      <c r="E59" s="92"/>
      <c r="F59" s="92"/>
      <c r="G59" s="8" t="s">
        <v>25</v>
      </c>
      <c r="H59" s="93" t="s">
        <v>25</v>
      </c>
      <c r="I59" s="94"/>
      <c r="J59" s="93" t="s">
        <v>25</v>
      </c>
      <c r="K59" s="148"/>
    </row>
    <row r="60" spans="1:11" ht="21.95" customHeight="1" x14ac:dyDescent="0.25">
      <c r="A60" s="6"/>
      <c r="B60" s="91" t="s">
        <v>97</v>
      </c>
      <c r="C60" s="92"/>
      <c r="D60" s="92"/>
      <c r="E60" s="92"/>
      <c r="F60" s="92"/>
      <c r="G60" s="8" t="s">
        <v>25</v>
      </c>
      <c r="H60" s="93" t="s">
        <v>25</v>
      </c>
      <c r="I60" s="94"/>
      <c r="J60" s="93" t="s">
        <v>25</v>
      </c>
      <c r="K60" s="148"/>
    </row>
    <row r="61" spans="1:11" ht="21.95" customHeight="1" x14ac:dyDescent="0.25">
      <c r="A61" s="6"/>
      <c r="B61" s="91" t="s">
        <v>98</v>
      </c>
      <c r="C61" s="92"/>
      <c r="D61" s="92"/>
      <c r="E61" s="92"/>
      <c r="F61" s="92"/>
      <c r="G61" s="8" t="s">
        <v>25</v>
      </c>
      <c r="H61" s="93" t="s">
        <v>25</v>
      </c>
      <c r="I61" s="94"/>
      <c r="J61" s="93" t="s">
        <v>25</v>
      </c>
      <c r="K61" s="148"/>
    </row>
    <row r="62" spans="1:11" ht="21.95" customHeight="1" x14ac:dyDescent="0.25">
      <c r="A62" s="6"/>
      <c r="B62" s="153" t="s">
        <v>99</v>
      </c>
      <c r="C62" s="154"/>
      <c r="D62" s="154"/>
      <c r="E62" s="154"/>
      <c r="F62" s="155"/>
      <c r="G62" s="8" t="s">
        <v>25</v>
      </c>
      <c r="H62" s="93" t="s">
        <v>25</v>
      </c>
      <c r="I62" s="94"/>
      <c r="J62" s="93" t="s">
        <v>25</v>
      </c>
      <c r="K62" s="148"/>
    </row>
    <row r="63" spans="1:11" ht="21.95" customHeight="1" x14ac:dyDescent="0.25">
      <c r="A63" s="6"/>
      <c r="B63" s="91" t="s">
        <v>100</v>
      </c>
      <c r="C63" s="92"/>
      <c r="D63" s="92"/>
      <c r="E63" s="92"/>
      <c r="F63" s="92"/>
      <c r="G63" s="8" t="s">
        <v>25</v>
      </c>
      <c r="H63" s="93" t="s">
        <v>25</v>
      </c>
      <c r="I63" s="94"/>
      <c r="J63" s="93" t="s">
        <v>25</v>
      </c>
      <c r="K63" s="148"/>
    </row>
    <row r="64" spans="1:11" ht="21.95" customHeight="1" x14ac:dyDescent="0.25">
      <c r="A64" s="6"/>
      <c r="B64" s="91" t="s">
        <v>101</v>
      </c>
      <c r="C64" s="92"/>
      <c r="D64" s="92"/>
      <c r="E64" s="92"/>
      <c r="F64" s="92"/>
      <c r="G64" s="8" t="s">
        <v>25</v>
      </c>
      <c r="H64" s="93" t="s">
        <v>25</v>
      </c>
      <c r="I64" s="94"/>
      <c r="J64" s="93" t="s">
        <v>25</v>
      </c>
      <c r="K64" s="148"/>
    </row>
    <row r="65" spans="1:14" ht="21.95" customHeight="1" x14ac:dyDescent="0.25">
      <c r="A65" s="6"/>
      <c r="B65" s="91" t="s">
        <v>102</v>
      </c>
      <c r="C65" s="92"/>
      <c r="D65" s="92"/>
      <c r="E65" s="92"/>
      <c r="F65" s="92"/>
      <c r="G65" s="8" t="s">
        <v>25</v>
      </c>
      <c r="H65" s="93" t="s">
        <v>25</v>
      </c>
      <c r="I65" s="94"/>
      <c r="J65" s="93" t="s">
        <v>25</v>
      </c>
      <c r="K65" s="148"/>
    </row>
    <row r="66" spans="1:14" ht="21.95" customHeight="1" thickBot="1" x14ac:dyDescent="0.3">
      <c r="A66" s="6"/>
      <c r="B66" s="149" t="s">
        <v>103</v>
      </c>
      <c r="C66" s="150"/>
      <c r="D66" s="150"/>
      <c r="E66" s="150"/>
      <c r="F66" s="150"/>
      <c r="G66" s="9" t="s">
        <v>25</v>
      </c>
      <c r="H66" s="151" t="s">
        <v>25</v>
      </c>
      <c r="I66" s="135"/>
      <c r="J66" s="151" t="s">
        <v>25</v>
      </c>
      <c r="K66" s="152"/>
    </row>
    <row r="67" spans="1:14" ht="15" customHeight="1" thickTop="1" x14ac:dyDescent="0.25"/>
    <row r="68" spans="1:14" ht="15" customHeight="1" x14ac:dyDescent="0.25"/>
    <row r="69" spans="1:14" ht="15" customHeight="1" x14ac:dyDescent="0.25"/>
    <row r="70" spans="1:14" ht="30" customHeight="1" x14ac:dyDescent="0.25">
      <c r="C70" s="3"/>
      <c r="D70" s="95" t="s">
        <v>193</v>
      </c>
      <c r="E70" s="95"/>
      <c r="F70" s="95"/>
      <c r="G70" s="95"/>
      <c r="H70" s="95"/>
      <c r="I70" s="95"/>
      <c r="J70" s="95"/>
      <c r="K70" s="95"/>
    </row>
    <row r="71" spans="1:14" ht="12.95" customHeight="1" x14ac:dyDescent="0.25">
      <c r="C71" s="3"/>
      <c r="D71" s="14"/>
      <c r="E71" s="14"/>
      <c r="F71" s="14"/>
      <c r="G71" s="14"/>
      <c r="H71" s="14"/>
      <c r="I71" s="14"/>
      <c r="J71" s="14"/>
      <c r="K71" s="14"/>
    </row>
    <row r="72" spans="1:14" ht="12.95" customHeight="1" x14ac:dyDescent="0.25"/>
    <row r="73" spans="1:14" ht="15.75" customHeight="1" x14ac:dyDescent="0.25">
      <c r="A73" s="6"/>
      <c r="B73" s="4" t="s">
        <v>104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8.1" customHeight="1" thickBo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21" customHeight="1" thickTop="1" x14ac:dyDescent="0.25">
      <c r="A75" s="6"/>
      <c r="B75" s="130"/>
      <c r="C75" s="131"/>
      <c r="D75" s="131"/>
      <c r="E75" s="131" t="s">
        <v>105</v>
      </c>
      <c r="F75" s="131"/>
      <c r="G75" s="131" t="s">
        <v>106</v>
      </c>
      <c r="H75" s="131"/>
      <c r="I75" s="131" t="s">
        <v>83</v>
      </c>
      <c r="J75" s="131"/>
      <c r="K75" s="132"/>
      <c r="L75" s="6"/>
      <c r="M75" s="6"/>
      <c r="N75" s="6"/>
    </row>
    <row r="76" spans="1:14" ht="15.75" customHeight="1" x14ac:dyDescent="0.25">
      <c r="A76" s="6"/>
      <c r="B76" s="100" t="s">
        <v>107</v>
      </c>
      <c r="C76" s="101"/>
      <c r="D76" s="101"/>
      <c r="E76" s="101" t="s">
        <v>108</v>
      </c>
      <c r="F76" s="101"/>
      <c r="G76" s="101" t="s">
        <v>87</v>
      </c>
      <c r="H76" s="101"/>
      <c r="I76" s="160">
        <v>54450</v>
      </c>
      <c r="J76" s="160"/>
      <c r="K76" s="161"/>
      <c r="L76" s="6"/>
      <c r="M76" s="6"/>
      <c r="N76" s="6"/>
    </row>
    <row r="77" spans="1:14" ht="15.75" x14ac:dyDescent="0.25">
      <c r="A77" s="6"/>
      <c r="B77" s="100" t="s">
        <v>109</v>
      </c>
      <c r="C77" s="101"/>
      <c r="D77" s="101"/>
      <c r="E77" s="156" t="s">
        <v>25</v>
      </c>
      <c r="F77" s="101"/>
      <c r="G77" s="156" t="s">
        <v>25</v>
      </c>
      <c r="H77" s="101"/>
      <c r="I77" s="156" t="s">
        <v>25</v>
      </c>
      <c r="J77" s="101"/>
      <c r="K77" s="157"/>
      <c r="L77" s="6"/>
      <c r="M77" s="6"/>
      <c r="N77" s="6"/>
    </row>
    <row r="78" spans="1:14" ht="16.5" thickBot="1" x14ac:dyDescent="0.3">
      <c r="A78" s="6"/>
      <c r="B78" s="122" t="s">
        <v>110</v>
      </c>
      <c r="C78" s="123"/>
      <c r="D78" s="123"/>
      <c r="E78" s="158" t="s">
        <v>25</v>
      </c>
      <c r="F78" s="123"/>
      <c r="G78" s="158" t="s">
        <v>25</v>
      </c>
      <c r="H78" s="123"/>
      <c r="I78" s="158" t="s">
        <v>25</v>
      </c>
      <c r="J78" s="123"/>
      <c r="K78" s="159"/>
      <c r="L78" s="6"/>
      <c r="M78" s="6"/>
      <c r="N78" s="6"/>
    </row>
    <row r="79" spans="1:14" ht="16.5" thickTop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4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5" ht="15.75" x14ac:dyDescent="0.25">
      <c r="A81" s="6"/>
      <c r="B81" s="76" t="s">
        <v>111</v>
      </c>
      <c r="C81" s="77"/>
      <c r="D81" s="6"/>
      <c r="E81" s="6"/>
      <c r="F81" s="6"/>
      <c r="G81" s="6"/>
      <c r="H81" s="6"/>
      <c r="I81" s="6"/>
      <c r="J81" s="6"/>
      <c r="K81" s="6"/>
      <c r="L81" s="6"/>
    </row>
    <row r="82" spans="1:15" ht="8.1" customHeight="1" thickBo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5" ht="52.5" customHeight="1" thickTop="1" x14ac:dyDescent="0.25">
      <c r="A83" s="6"/>
      <c r="B83" s="63" t="s">
        <v>112</v>
      </c>
      <c r="C83" s="163" t="s">
        <v>113</v>
      </c>
      <c r="D83" s="164"/>
      <c r="E83" s="64" t="s">
        <v>114</v>
      </c>
      <c r="F83" s="10" t="s">
        <v>115</v>
      </c>
      <c r="G83" s="64" t="s">
        <v>116</v>
      </c>
      <c r="H83" s="10" t="s">
        <v>168</v>
      </c>
      <c r="I83" s="163" t="s">
        <v>169</v>
      </c>
      <c r="J83" s="165"/>
      <c r="K83" s="164"/>
      <c r="L83" s="11" t="s">
        <v>117</v>
      </c>
    </row>
    <row r="84" spans="1:15" ht="21" customHeight="1" x14ac:dyDescent="0.25">
      <c r="A84" s="6"/>
      <c r="B84" s="59">
        <v>1</v>
      </c>
      <c r="C84" s="166" t="s">
        <v>118</v>
      </c>
      <c r="D84" s="94"/>
      <c r="E84" s="101"/>
      <c r="F84" s="60" t="s">
        <v>119</v>
      </c>
      <c r="G84" s="60" t="s">
        <v>120</v>
      </c>
      <c r="H84" s="60">
        <v>35</v>
      </c>
      <c r="I84" s="160" t="s">
        <v>214</v>
      </c>
      <c r="J84" s="160"/>
      <c r="K84" s="160"/>
      <c r="L84" s="65" t="s">
        <v>121</v>
      </c>
    </row>
    <row r="85" spans="1:15" ht="21" customHeight="1" x14ac:dyDescent="0.25">
      <c r="A85" s="6"/>
      <c r="B85" s="59">
        <v>2</v>
      </c>
      <c r="C85" s="166" t="s">
        <v>118</v>
      </c>
      <c r="D85" s="94"/>
      <c r="E85" s="101"/>
      <c r="F85" s="60" t="s">
        <v>119</v>
      </c>
      <c r="G85" s="60" t="s">
        <v>122</v>
      </c>
      <c r="H85" s="60">
        <v>350</v>
      </c>
      <c r="I85" s="160">
        <v>132</v>
      </c>
      <c r="J85" s="160"/>
      <c r="K85" s="160"/>
      <c r="L85" s="65" t="s">
        <v>121</v>
      </c>
      <c r="O85" s="20"/>
    </row>
    <row r="86" spans="1:15" ht="21" customHeight="1" x14ac:dyDescent="0.25">
      <c r="A86" s="6"/>
      <c r="B86" s="59">
        <v>3</v>
      </c>
      <c r="C86" s="166" t="s">
        <v>118</v>
      </c>
      <c r="D86" s="94"/>
      <c r="E86" s="101"/>
      <c r="F86" s="60" t="s">
        <v>119</v>
      </c>
      <c r="G86" s="60" t="s">
        <v>123</v>
      </c>
      <c r="H86" s="60">
        <v>100</v>
      </c>
      <c r="I86" s="160" t="s">
        <v>215</v>
      </c>
      <c r="J86" s="160"/>
      <c r="K86" s="160"/>
      <c r="L86" s="65" t="s">
        <v>121</v>
      </c>
    </row>
    <row r="87" spans="1:15" ht="21" customHeight="1" thickBot="1" x14ac:dyDescent="0.3">
      <c r="A87" s="6"/>
      <c r="B87" s="61">
        <v>4</v>
      </c>
      <c r="C87" s="167" t="s">
        <v>118</v>
      </c>
      <c r="D87" s="135"/>
      <c r="E87" s="123"/>
      <c r="F87" s="62" t="s">
        <v>119</v>
      </c>
      <c r="G87" s="62" t="s">
        <v>124</v>
      </c>
      <c r="H87" s="62">
        <v>5</v>
      </c>
      <c r="I87" s="162" t="s">
        <v>216</v>
      </c>
      <c r="J87" s="162"/>
      <c r="K87" s="162"/>
      <c r="L87" s="66" t="s">
        <v>121</v>
      </c>
    </row>
    <row r="88" spans="1:15" ht="9.9499999999999993" customHeight="1" thickTop="1" x14ac:dyDescent="0.25">
      <c r="A88" s="6"/>
      <c r="B88" s="16"/>
      <c r="C88" s="17"/>
      <c r="D88" s="17"/>
      <c r="E88" s="16"/>
      <c r="F88" s="18"/>
      <c r="G88" s="16"/>
      <c r="H88" s="17"/>
      <c r="I88" s="16"/>
      <c r="J88" s="16"/>
      <c r="K88" s="16"/>
      <c r="L88" s="16"/>
    </row>
    <row r="89" spans="1:15" ht="65.25" customHeight="1" x14ac:dyDescent="0.25">
      <c r="A89" s="6"/>
      <c r="B89" s="168" t="s">
        <v>149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</row>
    <row r="90" spans="1:15" ht="15" customHeight="1" x14ac:dyDescent="0.25">
      <c r="A90" s="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5" ht="15" customHeight="1" x14ac:dyDescent="0.25">
      <c r="A91" s="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5" ht="15" customHeight="1" x14ac:dyDescent="0.2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5" ht="15" customHeight="1" x14ac:dyDescent="0.25">
      <c r="A93" s="6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1:15" ht="15" customHeight="1" x14ac:dyDescent="0.25">
      <c r="A94" s="6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1:15" ht="15" customHeight="1" x14ac:dyDescent="0.25">
      <c r="A95" s="6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1:15" ht="15" customHeight="1" x14ac:dyDescent="0.25">
      <c r="A96" s="6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1:14" ht="15" customHeight="1" x14ac:dyDescent="0.25">
      <c r="A97" s="6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14" ht="15" customHeight="1" x14ac:dyDescent="0.25">
      <c r="A98" s="6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14" ht="15" customHeight="1" x14ac:dyDescent="0.25">
      <c r="A99" s="6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1:14" ht="15" customHeight="1" x14ac:dyDescent="0.25">
      <c r="A100" s="6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1:14" ht="15" customHeight="1" x14ac:dyDescent="0.25">
      <c r="A101" s="6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1:14" ht="15" customHeight="1" x14ac:dyDescent="0.25">
      <c r="A102" s="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4" ht="15" customHeight="1" x14ac:dyDescent="0.25">
      <c r="A103" s="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4" ht="15" customHeight="1" x14ac:dyDescent="0.25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4" ht="15" customHeight="1" x14ac:dyDescent="0.25">
      <c r="A105" s="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4" ht="15" customHeight="1" x14ac:dyDescent="0.25">
      <c r="L106" s="13"/>
    </row>
    <row r="107" spans="1:14" ht="15" customHeight="1" x14ac:dyDescent="0.25">
      <c r="L107" s="13"/>
    </row>
    <row r="108" spans="1:14" ht="30" customHeight="1" x14ac:dyDescent="0.25">
      <c r="C108" s="3"/>
      <c r="D108" s="95" t="s">
        <v>193</v>
      </c>
      <c r="E108" s="95"/>
      <c r="F108" s="95"/>
      <c r="G108" s="95"/>
      <c r="H108" s="95"/>
      <c r="I108" s="95"/>
      <c r="J108" s="95"/>
      <c r="K108" s="95"/>
      <c r="L108" s="13"/>
    </row>
    <row r="109" spans="1:14" ht="15" customHeight="1" x14ac:dyDescent="0.25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4" ht="15" customHeight="1" x14ac:dyDescent="0.25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4" ht="15.75" x14ac:dyDescent="0.25">
      <c r="A111" s="6"/>
      <c r="B111" s="12" t="s">
        <v>125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8.1" customHeight="1" thickBo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57.75" customHeight="1" thickTop="1" x14ac:dyDescent="0.25">
      <c r="A113" s="6"/>
      <c r="B113" s="178" t="s">
        <v>126</v>
      </c>
      <c r="C113" s="179"/>
      <c r="D113" s="182" t="s">
        <v>127</v>
      </c>
      <c r="E113" s="179"/>
      <c r="F113" s="184" t="s">
        <v>128</v>
      </c>
      <c r="G113" s="186" t="s">
        <v>129</v>
      </c>
      <c r="H113" s="187"/>
      <c r="I113" s="186" t="s">
        <v>170</v>
      </c>
      <c r="J113" s="187"/>
      <c r="K113" s="163" t="s">
        <v>171</v>
      </c>
      <c r="L113" s="165"/>
      <c r="M113" s="165"/>
      <c r="N113" s="169"/>
    </row>
    <row r="114" spans="1:14" ht="14.85" customHeight="1" x14ac:dyDescent="0.25">
      <c r="A114" s="6"/>
      <c r="B114" s="180"/>
      <c r="C114" s="181"/>
      <c r="D114" s="183"/>
      <c r="E114" s="181"/>
      <c r="F114" s="185"/>
      <c r="G114" s="188"/>
      <c r="H114" s="189"/>
      <c r="I114" s="188"/>
      <c r="J114" s="189"/>
      <c r="K114" s="170"/>
      <c r="L114" s="171"/>
      <c r="M114" s="171"/>
      <c r="N114" s="172"/>
    </row>
    <row r="115" spans="1:14" ht="12" customHeight="1" x14ac:dyDescent="0.25">
      <c r="A115" s="6"/>
      <c r="B115" s="176">
        <v>1</v>
      </c>
      <c r="C115" s="177"/>
      <c r="D115" s="177">
        <v>2</v>
      </c>
      <c r="E115" s="177"/>
      <c r="F115" s="15">
        <v>3</v>
      </c>
      <c r="G115" s="177">
        <v>4</v>
      </c>
      <c r="H115" s="177"/>
      <c r="I115" s="177">
        <v>5</v>
      </c>
      <c r="J115" s="177"/>
      <c r="K115" s="173">
        <v>6</v>
      </c>
      <c r="L115" s="174"/>
      <c r="M115" s="174"/>
      <c r="N115" s="175"/>
    </row>
    <row r="116" spans="1:14" ht="20.100000000000001" customHeight="1" x14ac:dyDescent="0.25">
      <c r="A116" s="6"/>
      <c r="B116" s="190" t="s">
        <v>161</v>
      </c>
      <c r="C116" s="191"/>
      <c r="D116" s="196" t="s">
        <v>150</v>
      </c>
      <c r="E116" s="196"/>
      <c r="F116" s="196" t="s">
        <v>167</v>
      </c>
      <c r="G116" s="101" t="s">
        <v>130</v>
      </c>
      <c r="H116" s="101"/>
      <c r="I116" s="101" t="s">
        <v>131</v>
      </c>
      <c r="J116" s="101"/>
      <c r="K116" s="78" t="s">
        <v>194</v>
      </c>
      <c r="L116" s="79"/>
      <c r="M116" s="79"/>
      <c r="N116" s="80"/>
    </row>
    <row r="117" spans="1:14" ht="20.100000000000001" customHeight="1" x14ac:dyDescent="0.25">
      <c r="A117" s="6"/>
      <c r="B117" s="192"/>
      <c r="C117" s="193"/>
      <c r="D117" s="196"/>
      <c r="E117" s="196"/>
      <c r="F117" s="196"/>
      <c r="G117" s="101" t="s">
        <v>132</v>
      </c>
      <c r="H117" s="101"/>
      <c r="I117" s="101">
        <v>60</v>
      </c>
      <c r="J117" s="101"/>
      <c r="K117" s="78" t="s">
        <v>195</v>
      </c>
      <c r="L117" s="79"/>
      <c r="M117" s="79"/>
      <c r="N117" s="80"/>
    </row>
    <row r="118" spans="1:14" ht="20.100000000000001" customHeight="1" x14ac:dyDescent="0.25">
      <c r="A118" s="6"/>
      <c r="B118" s="192"/>
      <c r="C118" s="193"/>
      <c r="D118" s="196"/>
      <c r="E118" s="196"/>
      <c r="F118" s="196"/>
      <c r="G118" s="101" t="s">
        <v>133</v>
      </c>
      <c r="H118" s="101"/>
      <c r="I118" s="166">
        <v>25</v>
      </c>
      <c r="J118" s="94"/>
      <c r="K118" s="78" t="s">
        <v>196</v>
      </c>
      <c r="L118" s="79"/>
      <c r="M118" s="79"/>
      <c r="N118" s="80"/>
    </row>
    <row r="119" spans="1:14" ht="20.100000000000001" customHeight="1" x14ac:dyDescent="0.25">
      <c r="A119" s="6"/>
      <c r="B119" s="192"/>
      <c r="C119" s="193"/>
      <c r="D119" s="196"/>
      <c r="E119" s="196"/>
      <c r="F119" s="196"/>
      <c r="G119" s="101" t="s">
        <v>134</v>
      </c>
      <c r="H119" s="101"/>
      <c r="I119" s="166">
        <v>125</v>
      </c>
      <c r="J119" s="94"/>
      <c r="K119" s="78" t="s">
        <v>197</v>
      </c>
      <c r="L119" s="79"/>
      <c r="M119" s="79"/>
      <c r="N119" s="80"/>
    </row>
    <row r="120" spans="1:14" ht="20.100000000000001" customHeight="1" x14ac:dyDescent="0.25">
      <c r="A120" s="6"/>
      <c r="B120" s="192"/>
      <c r="C120" s="193"/>
      <c r="D120" s="196"/>
      <c r="E120" s="196"/>
      <c r="F120" s="196"/>
      <c r="G120" s="101" t="s">
        <v>135</v>
      </c>
      <c r="H120" s="101"/>
      <c r="I120" s="166">
        <v>3</v>
      </c>
      <c r="J120" s="94"/>
      <c r="K120" s="78" t="s">
        <v>198</v>
      </c>
      <c r="L120" s="79"/>
      <c r="M120" s="79"/>
      <c r="N120" s="80"/>
    </row>
    <row r="121" spans="1:14" ht="20.100000000000001" customHeight="1" x14ac:dyDescent="0.25">
      <c r="A121" s="6"/>
      <c r="B121" s="192"/>
      <c r="C121" s="193"/>
      <c r="D121" s="196"/>
      <c r="E121" s="196"/>
      <c r="F121" s="196"/>
      <c r="G121" s="101" t="s">
        <v>136</v>
      </c>
      <c r="H121" s="101"/>
      <c r="I121" s="101">
        <v>2</v>
      </c>
      <c r="J121" s="101"/>
      <c r="K121" s="78" t="s">
        <v>199</v>
      </c>
      <c r="L121" s="79"/>
      <c r="M121" s="79"/>
      <c r="N121" s="80"/>
    </row>
    <row r="122" spans="1:14" ht="20.100000000000001" customHeight="1" x14ac:dyDescent="0.25">
      <c r="A122" s="6"/>
      <c r="B122" s="192"/>
      <c r="C122" s="193"/>
      <c r="D122" s="196"/>
      <c r="E122" s="196"/>
      <c r="F122" s="196"/>
      <c r="G122" s="101" t="s">
        <v>151</v>
      </c>
      <c r="H122" s="101"/>
      <c r="I122" s="101">
        <v>15</v>
      </c>
      <c r="J122" s="101"/>
      <c r="K122" s="78" t="s">
        <v>200</v>
      </c>
      <c r="L122" s="79"/>
      <c r="M122" s="79"/>
      <c r="N122" s="80"/>
    </row>
    <row r="123" spans="1:14" ht="29.25" customHeight="1" x14ac:dyDescent="0.25">
      <c r="A123" s="6"/>
      <c r="B123" s="192"/>
      <c r="C123" s="193"/>
      <c r="D123" s="196"/>
      <c r="E123" s="196"/>
      <c r="F123" s="196"/>
      <c r="G123" s="196" t="s">
        <v>137</v>
      </c>
      <c r="H123" s="196"/>
      <c r="I123" s="101">
        <v>30</v>
      </c>
      <c r="J123" s="101"/>
      <c r="K123" s="78" t="s">
        <v>201</v>
      </c>
      <c r="L123" s="79"/>
      <c r="M123" s="79"/>
      <c r="N123" s="80"/>
    </row>
    <row r="124" spans="1:14" ht="20.100000000000001" customHeight="1" thickBot="1" x14ac:dyDescent="0.3">
      <c r="A124" s="6"/>
      <c r="B124" s="194"/>
      <c r="C124" s="195"/>
      <c r="D124" s="197"/>
      <c r="E124" s="197"/>
      <c r="F124" s="197"/>
      <c r="G124" s="197" t="s">
        <v>152</v>
      </c>
      <c r="H124" s="197"/>
      <c r="I124" s="123">
        <v>2000</v>
      </c>
      <c r="J124" s="123"/>
      <c r="K124" s="81" t="s">
        <v>202</v>
      </c>
      <c r="L124" s="82"/>
      <c r="M124" s="82"/>
      <c r="N124" s="83"/>
    </row>
    <row r="125" spans="1:14" ht="15.75" thickTop="1" x14ac:dyDescent="0.25"/>
    <row r="126" spans="1:14" ht="16.5" x14ac:dyDescent="0.3">
      <c r="A126" s="1"/>
      <c r="B126" s="4" t="s">
        <v>153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9" customHeight="1" thickBo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30" customHeight="1" thickTop="1" x14ac:dyDescent="0.3">
      <c r="A128" s="1"/>
      <c r="B128" s="130" t="s">
        <v>154</v>
      </c>
      <c r="C128" s="131"/>
      <c r="D128" s="131"/>
      <c r="E128" s="131" t="s">
        <v>155</v>
      </c>
      <c r="F128" s="131"/>
      <c r="G128" s="131"/>
      <c r="H128" s="163" t="s">
        <v>156</v>
      </c>
      <c r="I128" s="165"/>
      <c r="J128" s="164"/>
      <c r="K128" s="120" t="s">
        <v>158</v>
      </c>
      <c r="L128" s="121"/>
      <c r="M128" s="1"/>
      <c r="N128" s="1"/>
    </row>
    <row r="129" spans="1:14" ht="14.25" customHeight="1" x14ac:dyDescent="0.3">
      <c r="A129" s="1"/>
      <c r="B129" s="203"/>
      <c r="C129" s="204"/>
      <c r="D129" s="204"/>
      <c r="E129" s="204"/>
      <c r="F129" s="204"/>
      <c r="G129" s="204"/>
      <c r="H129" s="205" t="s">
        <v>157</v>
      </c>
      <c r="I129" s="205"/>
      <c r="J129" s="205"/>
      <c r="K129" s="201" t="s">
        <v>157</v>
      </c>
      <c r="L129" s="202"/>
      <c r="M129" s="1"/>
      <c r="N129" s="1"/>
    </row>
    <row r="130" spans="1:14" ht="12" customHeight="1" x14ac:dyDescent="0.3">
      <c r="A130" s="1"/>
      <c r="B130" s="176">
        <v>1</v>
      </c>
      <c r="C130" s="177"/>
      <c r="D130" s="177"/>
      <c r="E130" s="177">
        <v>2</v>
      </c>
      <c r="F130" s="177"/>
      <c r="G130" s="177"/>
      <c r="H130" s="177">
        <v>3</v>
      </c>
      <c r="I130" s="177"/>
      <c r="J130" s="177"/>
      <c r="K130" s="173">
        <v>4</v>
      </c>
      <c r="L130" s="175"/>
      <c r="M130" s="1"/>
      <c r="N130" s="1"/>
    </row>
    <row r="131" spans="1:14" ht="16.5" x14ac:dyDescent="0.3">
      <c r="A131" s="1"/>
      <c r="B131" s="206" t="s">
        <v>159</v>
      </c>
      <c r="C131" s="207"/>
      <c r="D131" s="207"/>
      <c r="E131" s="101" t="s">
        <v>130</v>
      </c>
      <c r="F131" s="101"/>
      <c r="G131" s="101"/>
      <c r="H131" s="207" t="s">
        <v>206</v>
      </c>
      <c r="I131" s="207"/>
      <c r="J131" s="207"/>
      <c r="K131" s="58" t="s">
        <v>203</v>
      </c>
      <c r="L131" s="67" t="s">
        <v>205</v>
      </c>
      <c r="M131" s="1"/>
      <c r="N131" s="1"/>
    </row>
    <row r="132" spans="1:14" ht="16.5" x14ac:dyDescent="0.3">
      <c r="A132" s="1"/>
      <c r="B132" s="206"/>
      <c r="C132" s="207"/>
      <c r="D132" s="207"/>
      <c r="E132" s="166" t="s">
        <v>134</v>
      </c>
      <c r="F132" s="143"/>
      <c r="G132" s="94"/>
      <c r="H132" s="207" t="s">
        <v>207</v>
      </c>
      <c r="I132" s="207"/>
      <c r="J132" s="207"/>
      <c r="K132" s="58">
        <v>16</v>
      </c>
      <c r="L132" s="67">
        <v>17</v>
      </c>
      <c r="M132" s="1"/>
      <c r="N132" s="1"/>
    </row>
    <row r="133" spans="1:14" ht="16.5" x14ac:dyDescent="0.3">
      <c r="A133" s="1"/>
      <c r="B133" s="206"/>
      <c r="C133" s="207"/>
      <c r="D133" s="207"/>
      <c r="E133" s="101" t="s">
        <v>133</v>
      </c>
      <c r="F133" s="101"/>
      <c r="G133" s="101"/>
      <c r="H133" s="207" t="s">
        <v>208</v>
      </c>
      <c r="I133" s="207"/>
      <c r="J133" s="207"/>
      <c r="K133" s="58" t="s">
        <v>204</v>
      </c>
      <c r="L133" s="67" t="s">
        <v>204</v>
      </c>
      <c r="M133" s="1"/>
      <c r="N133" s="1"/>
    </row>
    <row r="134" spans="1:14" ht="16.5" x14ac:dyDescent="0.3">
      <c r="A134" s="1"/>
      <c r="B134" s="206"/>
      <c r="C134" s="207"/>
      <c r="D134" s="207"/>
      <c r="E134" s="101" t="s">
        <v>132</v>
      </c>
      <c r="F134" s="101"/>
      <c r="G134" s="101"/>
      <c r="H134" s="207">
        <v>61</v>
      </c>
      <c r="I134" s="207"/>
      <c r="J134" s="207"/>
      <c r="K134" s="58">
        <v>17</v>
      </c>
      <c r="L134" s="67">
        <v>33</v>
      </c>
      <c r="M134" s="1"/>
      <c r="N134" s="1"/>
    </row>
    <row r="135" spans="1:14" ht="16.5" x14ac:dyDescent="0.3">
      <c r="A135" s="1"/>
      <c r="B135" s="206"/>
      <c r="C135" s="207"/>
      <c r="D135" s="207"/>
      <c r="E135" s="101" t="s">
        <v>160</v>
      </c>
      <c r="F135" s="101"/>
      <c r="G135" s="101"/>
      <c r="H135" s="207" t="s">
        <v>209</v>
      </c>
      <c r="I135" s="207"/>
      <c r="J135" s="207"/>
      <c r="K135" s="58" t="s">
        <v>186</v>
      </c>
      <c r="L135" s="67" t="s">
        <v>186</v>
      </c>
      <c r="M135" s="1"/>
      <c r="N135" s="1"/>
    </row>
    <row r="136" spans="1:14" ht="16.5" x14ac:dyDescent="0.3">
      <c r="A136" s="1"/>
      <c r="B136" s="208"/>
      <c r="C136" s="209"/>
      <c r="D136" s="209"/>
      <c r="E136" s="166" t="s">
        <v>136</v>
      </c>
      <c r="F136" s="143"/>
      <c r="G136" s="94"/>
      <c r="H136" s="198" t="s">
        <v>210</v>
      </c>
      <c r="I136" s="199"/>
      <c r="J136" s="200"/>
      <c r="K136" s="58" t="s">
        <v>185</v>
      </c>
      <c r="L136" s="67" t="s">
        <v>185</v>
      </c>
      <c r="M136" s="1"/>
      <c r="N136" s="1"/>
    </row>
    <row r="137" spans="1:14" ht="17.25" thickBot="1" x14ac:dyDescent="0.35">
      <c r="A137" s="1"/>
      <c r="B137" s="210"/>
      <c r="C137" s="211"/>
      <c r="D137" s="211"/>
      <c r="E137" s="123" t="s">
        <v>211</v>
      </c>
      <c r="F137" s="123"/>
      <c r="G137" s="123"/>
      <c r="H137" s="211"/>
      <c r="I137" s="211"/>
      <c r="J137" s="211"/>
      <c r="K137" s="68" t="s">
        <v>212</v>
      </c>
      <c r="L137" s="69" t="s">
        <v>213</v>
      </c>
      <c r="M137" s="1"/>
      <c r="N137" s="1"/>
    </row>
    <row r="138" spans="1:14" ht="17.25" thickTop="1" x14ac:dyDescent="0.3">
      <c r="A138" s="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"/>
      <c r="N138" s="1"/>
    </row>
    <row r="139" spans="1:14" ht="16.5" x14ac:dyDescent="0.3">
      <c r="A139" s="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"/>
      <c r="N139" s="1"/>
    </row>
    <row r="140" spans="1:14" ht="16.5" x14ac:dyDescent="0.3">
      <c r="A140" s="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"/>
      <c r="N140" s="1"/>
    </row>
    <row r="141" spans="1:14" ht="16.5" x14ac:dyDescent="0.3">
      <c r="A141" s="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"/>
      <c r="N141" s="1"/>
    </row>
    <row r="142" spans="1:14" ht="16.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6.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6.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6.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6.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6.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6.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6.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6.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6.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6.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6.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6.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6.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6.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6.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6.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6.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6.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6.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6.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6.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6.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6.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6.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6.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6.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6.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</sheetData>
  <mergeCells count="192">
    <mergeCell ref="H136:J136"/>
    <mergeCell ref="K128:L128"/>
    <mergeCell ref="K129:L129"/>
    <mergeCell ref="B128:D129"/>
    <mergeCell ref="E128:G129"/>
    <mergeCell ref="B130:D130"/>
    <mergeCell ref="E130:G130"/>
    <mergeCell ref="H130:J130"/>
    <mergeCell ref="K130:L130"/>
    <mergeCell ref="E131:G131"/>
    <mergeCell ref="H128:J128"/>
    <mergeCell ref="H129:J129"/>
    <mergeCell ref="B131:D137"/>
    <mergeCell ref="E134:G134"/>
    <mergeCell ref="E135:G135"/>
    <mergeCell ref="E137:G137"/>
    <mergeCell ref="H131:J131"/>
    <mergeCell ref="H132:J132"/>
    <mergeCell ref="H133:J133"/>
    <mergeCell ref="H134:J134"/>
    <mergeCell ref="H135:J135"/>
    <mergeCell ref="H137:J137"/>
    <mergeCell ref="E132:G132"/>
    <mergeCell ref="E133:G133"/>
    <mergeCell ref="E136:G136"/>
    <mergeCell ref="B115:C115"/>
    <mergeCell ref="D115:E115"/>
    <mergeCell ref="G115:H115"/>
    <mergeCell ref="I115:J115"/>
    <mergeCell ref="B113:C114"/>
    <mergeCell ref="D113:E114"/>
    <mergeCell ref="F113:F114"/>
    <mergeCell ref="G113:H114"/>
    <mergeCell ref="I113:J114"/>
    <mergeCell ref="B116:C124"/>
    <mergeCell ref="D116:E124"/>
    <mergeCell ref="F116:F124"/>
    <mergeCell ref="G116:H116"/>
    <mergeCell ref="I116:J116"/>
    <mergeCell ref="G117:H117"/>
    <mergeCell ref="G121:H121"/>
    <mergeCell ref="I121:J121"/>
    <mergeCell ref="G123:H123"/>
    <mergeCell ref="I123:J123"/>
    <mergeCell ref="G124:H124"/>
    <mergeCell ref="I124:J124"/>
    <mergeCell ref="I117:J117"/>
    <mergeCell ref="G118:H118"/>
    <mergeCell ref="I118:J118"/>
    <mergeCell ref="G119:H119"/>
    <mergeCell ref="I119:J119"/>
    <mergeCell ref="G120:H120"/>
    <mergeCell ref="I120:J120"/>
    <mergeCell ref="G122:H122"/>
    <mergeCell ref="I122:J122"/>
    <mergeCell ref="B89:L89"/>
    <mergeCell ref="K113:N113"/>
    <mergeCell ref="D108:K108"/>
    <mergeCell ref="K114:N114"/>
    <mergeCell ref="K115:N115"/>
    <mergeCell ref="K116:N116"/>
    <mergeCell ref="K117:N117"/>
    <mergeCell ref="K118:N118"/>
    <mergeCell ref="K119:N119"/>
    <mergeCell ref="K120:N120"/>
    <mergeCell ref="I87:K87"/>
    <mergeCell ref="C83:D83"/>
    <mergeCell ref="I83:K83"/>
    <mergeCell ref="C84:D84"/>
    <mergeCell ref="E84:E87"/>
    <mergeCell ref="I84:K84"/>
    <mergeCell ref="C85:D85"/>
    <mergeCell ref="I85:K85"/>
    <mergeCell ref="C86:D86"/>
    <mergeCell ref="I86:K86"/>
    <mergeCell ref="C87:D87"/>
    <mergeCell ref="B77:D77"/>
    <mergeCell ref="E77:F77"/>
    <mergeCell ref="G77:H77"/>
    <mergeCell ref="I77:K77"/>
    <mergeCell ref="B78:D78"/>
    <mergeCell ref="E78:F78"/>
    <mergeCell ref="G78:H78"/>
    <mergeCell ref="I78:K78"/>
    <mergeCell ref="D70:K70"/>
    <mergeCell ref="B75:D75"/>
    <mergeCell ref="E75:F75"/>
    <mergeCell ref="G75:H75"/>
    <mergeCell ref="I75:K75"/>
    <mergeCell ref="B76:D76"/>
    <mergeCell ref="E76:F76"/>
    <mergeCell ref="G76:H76"/>
    <mergeCell ref="I76:K76"/>
    <mergeCell ref="J64:K64"/>
    <mergeCell ref="B65:F65"/>
    <mergeCell ref="H65:I65"/>
    <mergeCell ref="J65:K65"/>
    <mergeCell ref="B66:F66"/>
    <mergeCell ref="H66:I66"/>
    <mergeCell ref="J66:K66"/>
    <mergeCell ref="B62:F62"/>
    <mergeCell ref="H62:I62"/>
    <mergeCell ref="J62:K62"/>
    <mergeCell ref="B63:F63"/>
    <mergeCell ref="H63:I63"/>
    <mergeCell ref="J63:K63"/>
    <mergeCell ref="B60:F60"/>
    <mergeCell ref="H60:I60"/>
    <mergeCell ref="J60:K60"/>
    <mergeCell ref="B61:F61"/>
    <mergeCell ref="H61:I61"/>
    <mergeCell ref="J61:K61"/>
    <mergeCell ref="B58:F58"/>
    <mergeCell ref="H58:I58"/>
    <mergeCell ref="J58:K58"/>
    <mergeCell ref="B59:F59"/>
    <mergeCell ref="H59:I59"/>
    <mergeCell ref="J59:K59"/>
    <mergeCell ref="B53:F53"/>
    <mergeCell ref="G53:H53"/>
    <mergeCell ref="I53:K53"/>
    <mergeCell ref="B57:F57"/>
    <mergeCell ref="H57:I57"/>
    <mergeCell ref="J57:K57"/>
    <mergeCell ref="B51:F51"/>
    <mergeCell ref="G51:H51"/>
    <mergeCell ref="I51:K51"/>
    <mergeCell ref="B52:F52"/>
    <mergeCell ref="G52:H52"/>
    <mergeCell ref="I52:K52"/>
    <mergeCell ref="B46:C46"/>
    <mergeCell ref="D46:E46"/>
    <mergeCell ref="F46:H46"/>
    <mergeCell ref="I46:K46"/>
    <mergeCell ref="B50:F50"/>
    <mergeCell ref="G50:H50"/>
    <mergeCell ref="I50:K50"/>
    <mergeCell ref="B42:F42"/>
    <mergeCell ref="G42:H42"/>
    <mergeCell ref="I42:K42"/>
    <mergeCell ref="B45:C45"/>
    <mergeCell ref="D45:E45"/>
    <mergeCell ref="F45:H45"/>
    <mergeCell ref="I45:K45"/>
    <mergeCell ref="D4:K4"/>
    <mergeCell ref="D36:K36"/>
    <mergeCell ref="B20:F20"/>
    <mergeCell ref="G20:K20"/>
    <mergeCell ref="B21:F21"/>
    <mergeCell ref="G21:K21"/>
    <mergeCell ref="B22:F22"/>
    <mergeCell ref="G22:K22"/>
    <mergeCell ref="B17:F17"/>
    <mergeCell ref="G17:K17"/>
    <mergeCell ref="B18:F18"/>
    <mergeCell ref="G18:K18"/>
    <mergeCell ref="B19:F19"/>
    <mergeCell ref="G19:K19"/>
    <mergeCell ref="B14:F14"/>
    <mergeCell ref="G14:K14"/>
    <mergeCell ref="B15:F15"/>
    <mergeCell ref="B23:F23"/>
    <mergeCell ref="G23:K23"/>
    <mergeCell ref="G9:K9"/>
    <mergeCell ref="G10:K10"/>
    <mergeCell ref="G12:K12"/>
    <mergeCell ref="B13:F13"/>
    <mergeCell ref="G13:K13"/>
    <mergeCell ref="K123:N123"/>
    <mergeCell ref="K122:N122"/>
    <mergeCell ref="K121:N121"/>
    <mergeCell ref="K124:N124"/>
    <mergeCell ref="B7:K7"/>
    <mergeCell ref="B8:F8"/>
    <mergeCell ref="G8:K8"/>
    <mergeCell ref="B9:F9"/>
    <mergeCell ref="B10:F10"/>
    <mergeCell ref="B64:F64"/>
    <mergeCell ref="H64:I64"/>
    <mergeCell ref="B41:F41"/>
    <mergeCell ref="G41:H41"/>
    <mergeCell ref="I41:K41"/>
    <mergeCell ref="G15:K15"/>
    <mergeCell ref="B16:F16"/>
    <mergeCell ref="G16:K16"/>
    <mergeCell ref="B11:F11"/>
    <mergeCell ref="G11:H11"/>
    <mergeCell ref="I11:K11"/>
    <mergeCell ref="B12:F12"/>
    <mergeCell ref="B40:F40"/>
    <mergeCell ref="G40:H40"/>
    <mergeCell ref="I40:K40"/>
  </mergeCells>
  <hyperlinks>
    <hyperlink ref="G23" r:id="rId1" xr:uid="{00000000-0004-0000-0000-000000000000}"/>
  </hyperlinks>
  <pageMargins left="0.16" right="0.16" top="0.16" bottom="0.17" header="0.16" footer="0.16"/>
  <pageSetup paperSize="9" scale="8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64"/>
  <sheetViews>
    <sheetView tabSelected="1" topLeftCell="A350" zoomScale="120" zoomScaleNormal="120" workbookViewId="0">
      <selection activeCell="I355" sqref="I355"/>
    </sheetView>
  </sheetViews>
  <sheetFormatPr defaultRowHeight="15" x14ac:dyDescent="0.25"/>
  <cols>
    <col min="1" max="1" width="3" style="21" customWidth="1"/>
    <col min="2" max="2" width="19.42578125" style="21" customWidth="1"/>
    <col min="3" max="3" width="31.5703125" style="21" customWidth="1"/>
    <col min="4" max="4" width="9.7109375" style="21" customWidth="1"/>
    <col min="5" max="5" width="10" style="21" customWidth="1"/>
    <col min="6" max="6" width="8.42578125" style="21" customWidth="1"/>
    <col min="7" max="7" width="6.5703125" style="21" customWidth="1"/>
    <col min="8" max="8" width="7.7109375" style="21" customWidth="1"/>
    <col min="9" max="9" width="23.85546875" style="21" bestFit="1" customWidth="1"/>
    <col min="10" max="10" width="7" style="21" customWidth="1"/>
    <col min="11" max="11" width="7.5703125" style="21" customWidth="1"/>
    <col min="12" max="12" width="30.85546875" style="21" customWidth="1"/>
    <col min="13" max="13" width="7.7109375" style="21" customWidth="1"/>
    <col min="14" max="16384" width="9.140625" style="21"/>
  </cols>
  <sheetData>
    <row r="1" spans="1:13" ht="15.95" customHeight="1" x14ac:dyDescent="0.25"/>
    <row r="2" spans="1:13" ht="15.95" customHeight="1" x14ac:dyDescent="0.25"/>
    <row r="3" spans="1:13" ht="30" customHeight="1" x14ac:dyDescent="0.25">
      <c r="C3" s="215" t="s">
        <v>193</v>
      </c>
      <c r="D3" s="215"/>
      <c r="E3" s="215"/>
      <c r="F3" s="215"/>
      <c r="G3" s="215"/>
      <c r="H3" s="215"/>
      <c r="I3" s="215"/>
      <c r="J3" s="215"/>
      <c r="K3" s="215"/>
      <c r="L3" s="215"/>
    </row>
    <row r="4" spans="1:13" ht="15" customHeight="1" x14ac:dyDescent="0.25">
      <c r="D4" s="72"/>
      <c r="E4" s="72"/>
      <c r="F4" s="72"/>
      <c r="G4" s="72"/>
      <c r="H4" s="72"/>
      <c r="I4" s="72"/>
      <c r="J4" s="72"/>
      <c r="K4" s="72"/>
    </row>
    <row r="5" spans="1:13" ht="27.95" customHeight="1" x14ac:dyDescent="0.25">
      <c r="B5" s="22" t="s">
        <v>0</v>
      </c>
      <c r="C5" s="22"/>
      <c r="D5" s="22"/>
      <c r="E5" s="22"/>
      <c r="F5" s="22"/>
    </row>
    <row r="6" spans="1:13" ht="18" customHeight="1" thickBot="1" x14ac:dyDescent="0.3"/>
    <row r="7" spans="1:13" ht="30" customHeight="1" x14ac:dyDescent="0.25">
      <c r="A7" s="216" t="s">
        <v>1</v>
      </c>
      <c r="B7" s="214" t="s">
        <v>2</v>
      </c>
      <c r="C7" s="214" t="s">
        <v>3</v>
      </c>
      <c r="D7" s="219" t="s">
        <v>4</v>
      </c>
      <c r="E7" s="214" t="s">
        <v>8</v>
      </c>
      <c r="F7" s="214"/>
      <c r="G7" s="214" t="s">
        <v>7</v>
      </c>
      <c r="H7" s="214"/>
      <c r="I7" s="214"/>
      <c r="J7" s="214" t="s">
        <v>9</v>
      </c>
      <c r="K7" s="214"/>
      <c r="L7" s="214"/>
      <c r="M7" s="212" t="s">
        <v>10</v>
      </c>
    </row>
    <row r="8" spans="1:13" ht="60" customHeight="1" x14ac:dyDescent="0.25">
      <c r="A8" s="217"/>
      <c r="B8" s="218"/>
      <c r="C8" s="218"/>
      <c r="D8" s="220"/>
      <c r="E8" s="73" t="s">
        <v>21</v>
      </c>
      <c r="F8" s="74" t="s">
        <v>5</v>
      </c>
      <c r="G8" s="73" t="s">
        <v>6</v>
      </c>
      <c r="H8" s="74" t="s">
        <v>5</v>
      </c>
      <c r="I8" s="73" t="s">
        <v>24</v>
      </c>
      <c r="J8" s="73" t="s">
        <v>6</v>
      </c>
      <c r="K8" s="74" t="s">
        <v>5</v>
      </c>
      <c r="L8" s="73" t="s">
        <v>23</v>
      </c>
      <c r="M8" s="213"/>
    </row>
    <row r="9" spans="1:13" ht="30" customHeight="1" x14ac:dyDescent="0.25">
      <c r="A9" s="46">
        <v>1</v>
      </c>
      <c r="B9" s="24" t="s">
        <v>32</v>
      </c>
      <c r="C9" s="25" t="s">
        <v>11</v>
      </c>
      <c r="D9" s="25" t="s">
        <v>15</v>
      </c>
      <c r="E9" s="26">
        <v>0</v>
      </c>
      <c r="F9" s="26">
        <f>E9</f>
        <v>0</v>
      </c>
      <c r="G9" s="26">
        <v>0</v>
      </c>
      <c r="H9" s="26">
        <f>G9</f>
        <v>0</v>
      </c>
      <c r="I9" s="27" t="s">
        <v>25</v>
      </c>
      <c r="J9" s="26">
        <v>0</v>
      </c>
      <c r="K9" s="26">
        <f>J9</f>
        <v>0</v>
      </c>
      <c r="L9" s="27" t="s">
        <v>25</v>
      </c>
      <c r="M9" s="47">
        <f>(330+F9)-H9-K9</f>
        <v>330</v>
      </c>
    </row>
    <row r="10" spans="1:13" ht="30" customHeight="1" x14ac:dyDescent="0.25">
      <c r="A10" s="46">
        <v>2</v>
      </c>
      <c r="B10" s="24" t="s">
        <v>32</v>
      </c>
      <c r="C10" s="25" t="s">
        <v>12</v>
      </c>
      <c r="D10" s="25" t="s">
        <v>16</v>
      </c>
      <c r="E10" s="26">
        <v>6.2430000000000003</v>
      </c>
      <c r="F10" s="26">
        <f>E10</f>
        <v>6.2430000000000003</v>
      </c>
      <c r="G10" s="28">
        <v>6.2430000000000003</v>
      </c>
      <c r="H10" s="26">
        <f>G10</f>
        <v>6.2430000000000003</v>
      </c>
      <c r="I10" s="25" t="s">
        <v>188</v>
      </c>
      <c r="J10" s="26">
        <v>0</v>
      </c>
      <c r="K10" s="26">
        <f>J10</f>
        <v>0</v>
      </c>
      <c r="L10" s="27" t="s">
        <v>25</v>
      </c>
      <c r="M10" s="47">
        <f t="shared" ref="M10:M15" si="0">F10-H10-K10</f>
        <v>0</v>
      </c>
    </row>
    <row r="11" spans="1:13" ht="30" customHeight="1" x14ac:dyDescent="0.25">
      <c r="A11" s="46">
        <v>3</v>
      </c>
      <c r="B11" s="29" t="s">
        <v>42</v>
      </c>
      <c r="C11" s="25" t="s">
        <v>13</v>
      </c>
      <c r="D11" s="25" t="s">
        <v>17</v>
      </c>
      <c r="E11" s="26">
        <v>0</v>
      </c>
      <c r="F11" s="26">
        <f t="shared" ref="F11" si="1">E11</f>
        <v>0</v>
      </c>
      <c r="G11" s="30">
        <v>0</v>
      </c>
      <c r="H11" s="26">
        <f t="shared" ref="H11" si="2">G11</f>
        <v>0</v>
      </c>
      <c r="I11" s="27" t="s">
        <v>25</v>
      </c>
      <c r="J11" s="26">
        <v>0</v>
      </c>
      <c r="K11" s="26">
        <f t="shared" ref="K11:K18" si="3">J11</f>
        <v>0</v>
      </c>
      <c r="L11" s="27" t="s">
        <v>25</v>
      </c>
      <c r="M11" s="47">
        <f t="shared" si="0"/>
        <v>0</v>
      </c>
    </row>
    <row r="12" spans="1:13" ht="30" customHeight="1" x14ac:dyDescent="0.25">
      <c r="A12" s="46">
        <v>4</v>
      </c>
      <c r="B12" s="29" t="s">
        <v>42</v>
      </c>
      <c r="C12" s="25" t="s">
        <v>26</v>
      </c>
      <c r="D12" s="25" t="s">
        <v>27</v>
      </c>
      <c r="E12" s="26">
        <v>0</v>
      </c>
      <c r="F12" s="26">
        <v>0</v>
      </c>
      <c r="G12" s="30">
        <v>0</v>
      </c>
      <c r="H12" s="26">
        <f t="shared" ref="H12:H13" si="4">G12</f>
        <v>0</v>
      </c>
      <c r="I12" s="27" t="s">
        <v>25</v>
      </c>
      <c r="J12" s="26">
        <v>0</v>
      </c>
      <c r="K12" s="26">
        <f t="shared" ref="K12" si="5">J12</f>
        <v>0</v>
      </c>
      <c r="L12" s="27" t="s">
        <v>25</v>
      </c>
      <c r="M12" s="47">
        <f t="shared" si="0"/>
        <v>0</v>
      </c>
    </row>
    <row r="13" spans="1:13" ht="30" customHeight="1" x14ac:dyDescent="0.25">
      <c r="A13" s="46">
        <v>5</v>
      </c>
      <c r="B13" s="24" t="s">
        <v>33</v>
      </c>
      <c r="C13" s="25" t="s">
        <v>28</v>
      </c>
      <c r="D13" s="25" t="s">
        <v>29</v>
      </c>
      <c r="E13" s="26">
        <v>0</v>
      </c>
      <c r="F13" s="26">
        <f t="shared" ref="F13:F17" si="6">E13</f>
        <v>0</v>
      </c>
      <c r="G13" s="26">
        <v>0</v>
      </c>
      <c r="H13" s="26">
        <f t="shared" si="4"/>
        <v>0</v>
      </c>
      <c r="I13" s="27" t="s">
        <v>25</v>
      </c>
      <c r="J13" s="26">
        <v>0</v>
      </c>
      <c r="K13" s="26">
        <f t="shared" ref="K13" si="7">J13</f>
        <v>0</v>
      </c>
      <c r="L13" s="27" t="s">
        <v>25</v>
      </c>
      <c r="M13" s="47">
        <f t="shared" si="0"/>
        <v>0</v>
      </c>
    </row>
    <row r="14" spans="1:13" ht="30" customHeight="1" x14ac:dyDescent="0.25">
      <c r="A14" s="46">
        <v>6</v>
      </c>
      <c r="B14" s="24" t="s">
        <v>33</v>
      </c>
      <c r="C14" s="25" t="s">
        <v>30</v>
      </c>
      <c r="D14" s="31" t="s">
        <v>31</v>
      </c>
      <c r="E14" s="26">
        <v>0</v>
      </c>
      <c r="F14" s="26">
        <f t="shared" si="6"/>
        <v>0</v>
      </c>
      <c r="G14" s="26">
        <v>0</v>
      </c>
      <c r="H14" s="26">
        <v>0</v>
      </c>
      <c r="I14" s="27" t="s">
        <v>25</v>
      </c>
      <c r="J14" s="26">
        <v>0</v>
      </c>
      <c r="K14" s="26">
        <f t="shared" ref="K14" si="8">J14</f>
        <v>0</v>
      </c>
      <c r="L14" s="27" t="s">
        <v>25</v>
      </c>
      <c r="M14" s="47">
        <f t="shared" si="0"/>
        <v>0</v>
      </c>
    </row>
    <row r="15" spans="1:13" ht="43.5" customHeight="1" x14ac:dyDescent="0.25">
      <c r="A15" s="46">
        <v>7</v>
      </c>
      <c r="B15" s="24" t="s">
        <v>34</v>
      </c>
      <c r="C15" s="25" t="s">
        <v>14</v>
      </c>
      <c r="D15" s="25" t="s">
        <v>20</v>
      </c>
      <c r="E15" s="32">
        <v>1.1000000000000001</v>
      </c>
      <c r="F15" s="32">
        <f t="shared" si="6"/>
        <v>1.1000000000000001</v>
      </c>
      <c r="G15" s="26">
        <v>0</v>
      </c>
      <c r="H15" s="26">
        <v>0</v>
      </c>
      <c r="I15" s="27" t="s">
        <v>25</v>
      </c>
      <c r="J15" s="32">
        <f>E15</f>
        <v>1.1000000000000001</v>
      </c>
      <c r="K15" s="32">
        <f t="shared" ref="K15" si="9">J15</f>
        <v>1.1000000000000001</v>
      </c>
      <c r="L15" s="33" t="s">
        <v>190</v>
      </c>
      <c r="M15" s="47">
        <f t="shared" si="0"/>
        <v>0</v>
      </c>
    </row>
    <row r="16" spans="1:13" ht="30" customHeight="1" x14ac:dyDescent="0.25">
      <c r="A16" s="46">
        <v>8</v>
      </c>
      <c r="B16" s="24" t="s">
        <v>41</v>
      </c>
      <c r="C16" s="25" t="s">
        <v>35</v>
      </c>
      <c r="D16" s="25" t="s">
        <v>36</v>
      </c>
      <c r="E16" s="26">
        <v>0</v>
      </c>
      <c r="F16" s="26">
        <f>E16</f>
        <v>0</v>
      </c>
      <c r="G16" s="26">
        <v>0</v>
      </c>
      <c r="H16" s="26">
        <v>0</v>
      </c>
      <c r="I16" s="27" t="s">
        <v>25</v>
      </c>
      <c r="J16" s="26">
        <v>0</v>
      </c>
      <c r="K16" s="26">
        <f>J16</f>
        <v>0</v>
      </c>
      <c r="L16" s="27" t="s">
        <v>25</v>
      </c>
      <c r="M16" s="47">
        <f>F16-H16-K16+1</f>
        <v>1</v>
      </c>
    </row>
    <row r="17" spans="1:13" ht="37.5" customHeight="1" x14ac:dyDescent="0.25">
      <c r="A17" s="46">
        <v>9</v>
      </c>
      <c r="B17" s="24" t="s">
        <v>32</v>
      </c>
      <c r="C17" s="29" t="s">
        <v>37</v>
      </c>
      <c r="D17" s="25" t="s">
        <v>18</v>
      </c>
      <c r="E17" s="26">
        <v>0.01</v>
      </c>
      <c r="F17" s="26">
        <f t="shared" si="6"/>
        <v>0.01</v>
      </c>
      <c r="G17" s="26">
        <v>0</v>
      </c>
      <c r="H17" s="26">
        <f t="shared" ref="H17:H18" si="10">G17</f>
        <v>0</v>
      </c>
      <c r="I17" s="27" t="s">
        <v>25</v>
      </c>
      <c r="J17" s="26">
        <v>0</v>
      </c>
      <c r="K17" s="26">
        <f t="shared" si="3"/>
        <v>0</v>
      </c>
      <c r="L17" s="27" t="s">
        <v>25</v>
      </c>
      <c r="M17" s="47">
        <f>F17-H17-K17+0.07</f>
        <v>0.08</v>
      </c>
    </row>
    <row r="18" spans="1:13" ht="30" customHeight="1" x14ac:dyDescent="0.25">
      <c r="A18" s="46">
        <v>10</v>
      </c>
      <c r="B18" s="24" t="s">
        <v>32</v>
      </c>
      <c r="C18" s="29" t="s">
        <v>40</v>
      </c>
      <c r="D18" s="25" t="s">
        <v>19</v>
      </c>
      <c r="E18" s="26">
        <v>0.1</v>
      </c>
      <c r="F18" s="26">
        <f t="shared" ref="F18" si="11">E18</f>
        <v>0.1</v>
      </c>
      <c r="G18" s="26">
        <v>0</v>
      </c>
      <c r="H18" s="26">
        <f t="shared" si="10"/>
        <v>0</v>
      </c>
      <c r="I18" s="27" t="s">
        <v>25</v>
      </c>
      <c r="J18" s="26">
        <v>0</v>
      </c>
      <c r="K18" s="26">
        <f t="shared" si="3"/>
        <v>0</v>
      </c>
      <c r="L18" s="27" t="s">
        <v>25</v>
      </c>
      <c r="M18" s="47">
        <f>F18-H18-K18+0.206</f>
        <v>0.30599999999999999</v>
      </c>
    </row>
    <row r="19" spans="1:13" ht="30" customHeight="1" x14ac:dyDescent="0.25">
      <c r="A19" s="46">
        <v>11</v>
      </c>
      <c r="B19" s="24" t="s">
        <v>32</v>
      </c>
      <c r="C19" s="25" t="s">
        <v>38</v>
      </c>
      <c r="D19" s="25" t="s">
        <v>39</v>
      </c>
      <c r="E19" s="26">
        <v>0</v>
      </c>
      <c r="F19" s="26">
        <f t="shared" ref="F19" si="12">E19</f>
        <v>0</v>
      </c>
      <c r="G19" s="26">
        <v>0</v>
      </c>
      <c r="H19" s="26">
        <f t="shared" ref="H19" si="13">G19</f>
        <v>0</v>
      </c>
      <c r="I19" s="27" t="s">
        <v>25</v>
      </c>
      <c r="J19" s="26">
        <v>0</v>
      </c>
      <c r="K19" s="26">
        <f t="shared" ref="K19" si="14">J19</f>
        <v>0</v>
      </c>
      <c r="L19" s="27" t="s">
        <v>25</v>
      </c>
      <c r="M19" s="47">
        <f t="shared" ref="M19" si="15">F19-H19-K19</f>
        <v>0</v>
      </c>
    </row>
    <row r="20" spans="1:13" ht="25.5" customHeight="1" thickBot="1" x14ac:dyDescent="0.3">
      <c r="A20" s="48">
        <v>12</v>
      </c>
      <c r="B20" s="49" t="s">
        <v>33</v>
      </c>
      <c r="C20" s="50" t="s">
        <v>191</v>
      </c>
      <c r="D20" s="50" t="s">
        <v>192</v>
      </c>
      <c r="E20" s="51">
        <v>0</v>
      </c>
      <c r="F20" s="51">
        <f t="shared" ref="F20" si="16">E20</f>
        <v>0</v>
      </c>
      <c r="G20" s="51">
        <v>0</v>
      </c>
      <c r="H20" s="51">
        <f t="shared" ref="H20" si="17">G20</f>
        <v>0</v>
      </c>
      <c r="I20" s="45" t="s">
        <v>25</v>
      </c>
      <c r="J20" s="51">
        <v>0</v>
      </c>
      <c r="K20" s="51">
        <f t="shared" ref="K20" si="18">J20</f>
        <v>0</v>
      </c>
      <c r="L20" s="45" t="s">
        <v>25</v>
      </c>
      <c r="M20" s="52">
        <f t="shared" ref="M20" si="19">F20-H20-K20</f>
        <v>0</v>
      </c>
    </row>
    <row r="21" spans="1:13" ht="15" customHeight="1" x14ac:dyDescent="0.25">
      <c r="A21" s="35"/>
      <c r="B21" s="36"/>
      <c r="C21" s="35"/>
      <c r="D21" s="35"/>
      <c r="E21" s="37"/>
      <c r="F21" s="37"/>
      <c r="G21" s="37"/>
      <c r="H21" s="37"/>
      <c r="I21" s="38"/>
      <c r="J21" s="37"/>
      <c r="K21" s="37"/>
      <c r="L21" s="38"/>
      <c r="M21" s="37"/>
    </row>
    <row r="22" spans="1:13" ht="15" customHeight="1" x14ac:dyDescent="0.25">
      <c r="A22" s="35"/>
      <c r="B22" s="36"/>
      <c r="C22" s="35"/>
      <c r="D22" s="35"/>
      <c r="E22" s="37"/>
      <c r="F22" s="37"/>
      <c r="G22" s="37"/>
      <c r="H22" s="37"/>
      <c r="I22" s="38"/>
      <c r="J22" s="37"/>
      <c r="K22" s="37"/>
      <c r="L22" s="38"/>
      <c r="M22" s="37"/>
    </row>
    <row r="23" spans="1:13" ht="15" customHeight="1" x14ac:dyDescent="0.25">
      <c r="A23" s="35"/>
      <c r="B23" s="36"/>
      <c r="C23" s="35"/>
      <c r="D23" s="35"/>
      <c r="E23" s="37"/>
      <c r="F23" s="37"/>
      <c r="G23" s="37"/>
      <c r="H23" s="37"/>
      <c r="I23" s="38"/>
      <c r="J23" s="37"/>
      <c r="K23" s="37"/>
      <c r="L23" s="38"/>
      <c r="M23" s="37"/>
    </row>
    <row r="24" spans="1:13" ht="12.6" customHeight="1" x14ac:dyDescent="0.25"/>
    <row r="25" spans="1:13" ht="12.6" customHeight="1" x14ac:dyDescent="0.25"/>
    <row r="26" spans="1:13" ht="12.6" customHeight="1" x14ac:dyDescent="0.25"/>
    <row r="27" spans="1:13" ht="12.6" customHeight="1" x14ac:dyDescent="0.25"/>
    <row r="28" spans="1:13" ht="30" customHeight="1" x14ac:dyDescent="0.25">
      <c r="C28" s="215" t="str">
        <f>C3</f>
        <v>Raport anual de mediu Ferma Verguleasa -  SC AVICOLA Buzau SA -  2019</v>
      </c>
      <c r="D28" s="215"/>
      <c r="E28" s="215"/>
      <c r="F28" s="215"/>
      <c r="G28" s="215"/>
      <c r="H28" s="215"/>
      <c r="I28" s="215"/>
      <c r="J28" s="215"/>
      <c r="K28" s="215"/>
      <c r="L28" s="215"/>
    </row>
    <row r="29" spans="1:13" ht="15" customHeight="1" x14ac:dyDescent="0.25"/>
    <row r="30" spans="1:13" ht="15" customHeight="1" x14ac:dyDescent="0.25"/>
    <row r="31" spans="1:13" ht="30" customHeight="1" x14ac:dyDescent="0.25">
      <c r="B31" s="22" t="s">
        <v>0</v>
      </c>
      <c r="C31" s="22"/>
      <c r="D31" s="22"/>
      <c r="E31" s="22"/>
      <c r="F31" s="22"/>
    </row>
    <row r="32" spans="1:13" ht="18" customHeight="1" thickBot="1" x14ac:dyDescent="0.3"/>
    <row r="33" spans="1:13" ht="30" customHeight="1" x14ac:dyDescent="0.25">
      <c r="A33" s="216" t="s">
        <v>1</v>
      </c>
      <c r="B33" s="214" t="s">
        <v>2</v>
      </c>
      <c r="C33" s="214" t="s">
        <v>3</v>
      </c>
      <c r="D33" s="219" t="s">
        <v>4</v>
      </c>
      <c r="E33" s="214" t="s">
        <v>8</v>
      </c>
      <c r="F33" s="214"/>
      <c r="G33" s="214" t="s">
        <v>7</v>
      </c>
      <c r="H33" s="214"/>
      <c r="I33" s="214"/>
      <c r="J33" s="214" t="s">
        <v>9</v>
      </c>
      <c r="K33" s="214"/>
      <c r="L33" s="214"/>
      <c r="M33" s="212" t="s">
        <v>10</v>
      </c>
    </row>
    <row r="34" spans="1:13" ht="60" customHeight="1" x14ac:dyDescent="0.25">
      <c r="A34" s="217"/>
      <c r="B34" s="218"/>
      <c r="C34" s="218"/>
      <c r="D34" s="220"/>
      <c r="E34" s="73" t="s">
        <v>22</v>
      </c>
      <c r="F34" s="74" t="s">
        <v>5</v>
      </c>
      <c r="G34" s="73" t="s">
        <v>6</v>
      </c>
      <c r="H34" s="74" t="s">
        <v>5</v>
      </c>
      <c r="I34" s="73" t="s">
        <v>24</v>
      </c>
      <c r="J34" s="73" t="s">
        <v>6</v>
      </c>
      <c r="K34" s="74" t="s">
        <v>5</v>
      </c>
      <c r="L34" s="73" t="s">
        <v>23</v>
      </c>
      <c r="M34" s="213"/>
    </row>
    <row r="35" spans="1:13" ht="30" customHeight="1" x14ac:dyDescent="0.25">
      <c r="A35" s="46">
        <v>1</v>
      </c>
      <c r="B35" s="24" t="s">
        <v>32</v>
      </c>
      <c r="C35" s="25" t="s">
        <v>11</v>
      </c>
      <c r="D35" s="25" t="s">
        <v>15</v>
      </c>
      <c r="E35" s="26">
        <v>140</v>
      </c>
      <c r="F35" s="26">
        <f t="shared" ref="F35:F45" si="20">F9+E35</f>
        <v>140</v>
      </c>
      <c r="G35" s="26">
        <v>0</v>
      </c>
      <c r="H35" s="26">
        <f t="shared" ref="H35:H45" si="21">H9+G35</f>
        <v>0</v>
      </c>
      <c r="I35" s="27" t="s">
        <v>25</v>
      </c>
      <c r="J35" s="26">
        <v>0</v>
      </c>
      <c r="K35" s="26">
        <f t="shared" ref="K35:K45" si="22">K9+J35</f>
        <v>0</v>
      </c>
      <c r="L35" s="27" t="s">
        <v>25</v>
      </c>
      <c r="M35" s="47">
        <f>(330+F35)-H35-K35</f>
        <v>470</v>
      </c>
    </row>
    <row r="36" spans="1:13" ht="30" customHeight="1" x14ac:dyDescent="0.25">
      <c r="A36" s="46">
        <v>2</v>
      </c>
      <c r="B36" s="24" t="s">
        <v>32</v>
      </c>
      <c r="C36" s="25" t="s">
        <v>12</v>
      </c>
      <c r="D36" s="25" t="s">
        <v>16</v>
      </c>
      <c r="E36" s="26">
        <v>4.859</v>
      </c>
      <c r="F36" s="26">
        <f t="shared" si="20"/>
        <v>11.102</v>
      </c>
      <c r="G36" s="28">
        <v>4.859</v>
      </c>
      <c r="H36" s="28">
        <f t="shared" si="21"/>
        <v>11.102</v>
      </c>
      <c r="I36" s="25" t="s">
        <v>188</v>
      </c>
      <c r="J36" s="26">
        <v>0</v>
      </c>
      <c r="K36" s="26">
        <f t="shared" si="22"/>
        <v>0</v>
      </c>
      <c r="L36" s="27" t="s">
        <v>25</v>
      </c>
      <c r="M36" s="47">
        <f t="shared" ref="M36:M45" si="23">F36-H36-K36</f>
        <v>0</v>
      </c>
    </row>
    <row r="37" spans="1:13" ht="30" customHeight="1" x14ac:dyDescent="0.25">
      <c r="A37" s="46">
        <v>3</v>
      </c>
      <c r="B37" s="29" t="s">
        <v>42</v>
      </c>
      <c r="C37" s="25" t="s">
        <v>13</v>
      </c>
      <c r="D37" s="25" t="s">
        <v>17</v>
      </c>
      <c r="E37" s="26">
        <v>0</v>
      </c>
      <c r="F37" s="26">
        <f t="shared" si="20"/>
        <v>0</v>
      </c>
      <c r="G37" s="30">
        <v>0</v>
      </c>
      <c r="H37" s="26">
        <f t="shared" si="21"/>
        <v>0</v>
      </c>
      <c r="I37" s="27" t="s">
        <v>25</v>
      </c>
      <c r="J37" s="26">
        <v>0</v>
      </c>
      <c r="K37" s="26">
        <f t="shared" si="22"/>
        <v>0</v>
      </c>
      <c r="L37" s="27" t="s">
        <v>25</v>
      </c>
      <c r="M37" s="47">
        <f t="shared" si="23"/>
        <v>0</v>
      </c>
    </row>
    <row r="38" spans="1:13" ht="30" customHeight="1" x14ac:dyDescent="0.25">
      <c r="A38" s="46">
        <v>4</v>
      </c>
      <c r="B38" s="29" t="s">
        <v>42</v>
      </c>
      <c r="C38" s="25" t="s">
        <v>26</v>
      </c>
      <c r="D38" s="25" t="s">
        <v>27</v>
      </c>
      <c r="E38" s="26">
        <v>0</v>
      </c>
      <c r="F38" s="26">
        <f t="shared" si="20"/>
        <v>0</v>
      </c>
      <c r="G38" s="32">
        <v>0</v>
      </c>
      <c r="H38" s="32">
        <f t="shared" si="21"/>
        <v>0</v>
      </c>
      <c r="I38" s="27" t="s">
        <v>25</v>
      </c>
      <c r="J38" s="26">
        <v>0</v>
      </c>
      <c r="K38" s="26">
        <f t="shared" ref="K38" si="24">K12+J38</f>
        <v>0</v>
      </c>
      <c r="L38" s="27"/>
      <c r="M38" s="47">
        <f t="shared" si="23"/>
        <v>0</v>
      </c>
    </row>
    <row r="39" spans="1:13" ht="30" customHeight="1" x14ac:dyDescent="0.25">
      <c r="A39" s="46">
        <v>5</v>
      </c>
      <c r="B39" s="24" t="s">
        <v>33</v>
      </c>
      <c r="C39" s="25" t="s">
        <v>28</v>
      </c>
      <c r="D39" s="25" t="s">
        <v>29</v>
      </c>
      <c r="E39" s="26">
        <v>0</v>
      </c>
      <c r="F39" s="26">
        <f t="shared" si="20"/>
        <v>0</v>
      </c>
      <c r="G39" s="26">
        <v>0</v>
      </c>
      <c r="H39" s="26">
        <f t="shared" si="21"/>
        <v>0</v>
      </c>
      <c r="I39" s="27" t="s">
        <v>25</v>
      </c>
      <c r="J39" s="26">
        <v>0</v>
      </c>
      <c r="K39" s="26">
        <f t="shared" si="22"/>
        <v>0</v>
      </c>
      <c r="L39" s="27" t="s">
        <v>25</v>
      </c>
      <c r="M39" s="47">
        <f t="shared" si="23"/>
        <v>0</v>
      </c>
    </row>
    <row r="40" spans="1:13" ht="30" customHeight="1" x14ac:dyDescent="0.25">
      <c r="A40" s="46">
        <v>6</v>
      </c>
      <c r="B40" s="24" t="s">
        <v>33</v>
      </c>
      <c r="C40" s="25" t="s">
        <v>30</v>
      </c>
      <c r="D40" s="31" t="s">
        <v>31</v>
      </c>
      <c r="E40" s="26">
        <v>0</v>
      </c>
      <c r="F40" s="26">
        <f t="shared" si="20"/>
        <v>0</v>
      </c>
      <c r="G40" s="26">
        <v>0</v>
      </c>
      <c r="H40" s="26">
        <f t="shared" si="21"/>
        <v>0</v>
      </c>
      <c r="I40" s="27" t="s">
        <v>25</v>
      </c>
      <c r="J40" s="26">
        <v>0</v>
      </c>
      <c r="K40" s="26">
        <f t="shared" si="22"/>
        <v>0</v>
      </c>
      <c r="L40" s="27" t="s">
        <v>25</v>
      </c>
      <c r="M40" s="47">
        <f t="shared" si="23"/>
        <v>0</v>
      </c>
    </row>
    <row r="41" spans="1:13" ht="47.25" customHeight="1" x14ac:dyDescent="0.25">
      <c r="A41" s="46">
        <v>7</v>
      </c>
      <c r="B41" s="24" t="s">
        <v>34</v>
      </c>
      <c r="C41" s="25" t="s">
        <v>14</v>
      </c>
      <c r="D41" s="25" t="s">
        <v>20</v>
      </c>
      <c r="E41" s="32">
        <v>0</v>
      </c>
      <c r="F41" s="32">
        <f t="shared" si="20"/>
        <v>1.1000000000000001</v>
      </c>
      <c r="G41" s="26">
        <v>0</v>
      </c>
      <c r="H41" s="30">
        <f t="shared" si="21"/>
        <v>0</v>
      </c>
      <c r="I41" s="27" t="s">
        <v>25</v>
      </c>
      <c r="J41" s="32">
        <f>E41</f>
        <v>0</v>
      </c>
      <c r="K41" s="32">
        <f t="shared" si="22"/>
        <v>1.1000000000000001</v>
      </c>
      <c r="L41" s="33" t="s">
        <v>190</v>
      </c>
      <c r="M41" s="47">
        <f t="shared" si="23"/>
        <v>0</v>
      </c>
    </row>
    <row r="42" spans="1:13" ht="30" customHeight="1" x14ac:dyDescent="0.25">
      <c r="A42" s="46">
        <v>8</v>
      </c>
      <c r="B42" s="24" t="s">
        <v>41</v>
      </c>
      <c r="C42" s="25" t="s">
        <v>35</v>
      </c>
      <c r="D42" s="25" t="s">
        <v>36</v>
      </c>
      <c r="E42" s="26">
        <v>0</v>
      </c>
      <c r="F42" s="26">
        <f t="shared" si="20"/>
        <v>0</v>
      </c>
      <c r="G42" s="26">
        <v>0</v>
      </c>
      <c r="H42" s="26">
        <f t="shared" si="21"/>
        <v>0</v>
      </c>
      <c r="I42" s="27" t="s">
        <v>25</v>
      </c>
      <c r="J42" s="26">
        <v>0</v>
      </c>
      <c r="K42" s="26">
        <f t="shared" si="22"/>
        <v>0</v>
      </c>
      <c r="L42" s="27" t="s">
        <v>25</v>
      </c>
      <c r="M42" s="47">
        <f>F42-H42-K42+1</f>
        <v>1</v>
      </c>
    </row>
    <row r="43" spans="1:13" ht="41.25" customHeight="1" x14ac:dyDescent="0.25">
      <c r="A43" s="46">
        <v>9</v>
      </c>
      <c r="B43" s="24" t="s">
        <v>32</v>
      </c>
      <c r="C43" s="29" t="s">
        <v>37</v>
      </c>
      <c r="D43" s="25" t="s">
        <v>18</v>
      </c>
      <c r="E43" s="26">
        <v>0</v>
      </c>
      <c r="F43" s="26">
        <f t="shared" si="20"/>
        <v>0.01</v>
      </c>
      <c r="G43" s="26">
        <v>0</v>
      </c>
      <c r="H43" s="30">
        <f t="shared" si="21"/>
        <v>0</v>
      </c>
      <c r="I43" s="27" t="s">
        <v>25</v>
      </c>
      <c r="J43" s="26">
        <v>0</v>
      </c>
      <c r="K43" s="26">
        <f t="shared" si="22"/>
        <v>0</v>
      </c>
      <c r="L43" s="27" t="s">
        <v>25</v>
      </c>
      <c r="M43" s="53">
        <f>F43-H43-K43+0.07</f>
        <v>0.08</v>
      </c>
    </row>
    <row r="44" spans="1:13" ht="30" customHeight="1" x14ac:dyDescent="0.25">
      <c r="A44" s="46">
        <v>10</v>
      </c>
      <c r="B44" s="24" t="s">
        <v>32</v>
      </c>
      <c r="C44" s="29" t="s">
        <v>40</v>
      </c>
      <c r="D44" s="25" t="s">
        <v>19</v>
      </c>
      <c r="E44" s="26">
        <v>0.14399999999999999</v>
      </c>
      <c r="F44" s="26">
        <f t="shared" si="20"/>
        <v>0.24399999999999999</v>
      </c>
      <c r="G44" s="26">
        <v>0</v>
      </c>
      <c r="H44" s="26">
        <f t="shared" si="21"/>
        <v>0</v>
      </c>
      <c r="I44" s="27" t="s">
        <v>25</v>
      </c>
      <c r="J44" s="26">
        <v>0.42899999999999999</v>
      </c>
      <c r="K44" s="26">
        <f t="shared" si="22"/>
        <v>0.42899999999999999</v>
      </c>
      <c r="L44" s="27" t="s">
        <v>139</v>
      </c>
      <c r="M44" s="47">
        <f>F44-H44-K44+0.206</f>
        <v>2.0999999999999991E-2</v>
      </c>
    </row>
    <row r="45" spans="1:13" ht="30" customHeight="1" x14ac:dyDescent="0.25">
      <c r="A45" s="46">
        <v>11</v>
      </c>
      <c r="B45" s="24" t="s">
        <v>32</v>
      </c>
      <c r="C45" s="25" t="s">
        <v>38</v>
      </c>
      <c r="D45" s="25" t="s">
        <v>39</v>
      </c>
      <c r="E45" s="26">
        <v>0</v>
      </c>
      <c r="F45" s="26">
        <f t="shared" si="20"/>
        <v>0</v>
      </c>
      <c r="G45" s="26">
        <v>0</v>
      </c>
      <c r="H45" s="26">
        <f t="shared" si="21"/>
        <v>0</v>
      </c>
      <c r="I45" s="27" t="s">
        <v>25</v>
      </c>
      <c r="J45" s="26">
        <v>0</v>
      </c>
      <c r="K45" s="26">
        <f t="shared" si="22"/>
        <v>0</v>
      </c>
      <c r="L45" s="27" t="s">
        <v>25</v>
      </c>
      <c r="M45" s="47">
        <f t="shared" si="23"/>
        <v>0</v>
      </c>
    </row>
    <row r="46" spans="1:13" ht="31.5" customHeight="1" thickBot="1" x14ac:dyDescent="0.3">
      <c r="A46" s="48">
        <v>12</v>
      </c>
      <c r="B46" s="49" t="s">
        <v>33</v>
      </c>
      <c r="C46" s="50" t="s">
        <v>191</v>
      </c>
      <c r="D46" s="50" t="s">
        <v>192</v>
      </c>
      <c r="E46" s="51">
        <v>0</v>
      </c>
      <c r="F46" s="51">
        <f t="shared" ref="F46" si="25">F20+E46</f>
        <v>0</v>
      </c>
      <c r="G46" s="51">
        <v>0</v>
      </c>
      <c r="H46" s="51">
        <f t="shared" ref="H46" si="26">H20+G46</f>
        <v>0</v>
      </c>
      <c r="I46" s="45" t="s">
        <v>25</v>
      </c>
      <c r="J46" s="51">
        <v>0</v>
      </c>
      <c r="K46" s="51">
        <f t="shared" ref="K46" si="27">K20+J46</f>
        <v>0</v>
      </c>
      <c r="L46" s="45" t="s">
        <v>25</v>
      </c>
      <c r="M46" s="52">
        <f t="shared" ref="M46" si="28">F46-H46-K46</f>
        <v>0</v>
      </c>
    </row>
    <row r="47" spans="1:13" ht="14.1" customHeight="1" x14ac:dyDescent="0.3"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4.1" customHeight="1" x14ac:dyDescent="0.3"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4.1" customHeight="1" x14ac:dyDescent="0.3"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4.1" customHeight="1" x14ac:dyDescent="0.25">
      <c r="A50" s="35"/>
      <c r="B50" s="36"/>
      <c r="C50" s="35"/>
      <c r="D50" s="35"/>
      <c r="E50" s="37"/>
      <c r="F50" s="37"/>
      <c r="G50" s="37"/>
      <c r="H50" s="37"/>
      <c r="I50" s="38"/>
      <c r="J50" s="37"/>
      <c r="K50" s="37"/>
      <c r="L50" s="38"/>
      <c r="M50" s="37"/>
    </row>
    <row r="51" spans="1:13" ht="12.6" customHeight="1" x14ac:dyDescent="0.25"/>
    <row r="52" spans="1:13" ht="12.6" customHeight="1" x14ac:dyDescent="0.25"/>
    <row r="53" spans="1:13" ht="12.6" customHeight="1" x14ac:dyDescent="0.25"/>
    <row r="54" spans="1:13" ht="12.6" customHeight="1" x14ac:dyDescent="0.25"/>
    <row r="55" spans="1:13" ht="12.6" customHeight="1" x14ac:dyDescent="0.25"/>
    <row r="56" spans="1:13" ht="30" customHeight="1" x14ac:dyDescent="0.25">
      <c r="C56" s="215" t="s">
        <v>193</v>
      </c>
      <c r="D56" s="215"/>
      <c r="E56" s="215"/>
      <c r="F56" s="215"/>
      <c r="G56" s="215"/>
      <c r="H56" s="215"/>
      <c r="I56" s="215"/>
      <c r="J56" s="215"/>
      <c r="K56" s="215"/>
      <c r="L56" s="215"/>
    </row>
    <row r="57" spans="1:13" ht="15" customHeight="1" x14ac:dyDescent="0.25"/>
    <row r="58" spans="1:13" ht="15" customHeight="1" x14ac:dyDescent="0.25"/>
    <row r="59" spans="1:13" ht="29.1" customHeight="1" x14ac:dyDescent="0.25">
      <c r="B59" s="22" t="s">
        <v>0</v>
      </c>
      <c r="C59" s="22"/>
      <c r="D59" s="22"/>
      <c r="E59" s="22"/>
      <c r="F59" s="22"/>
    </row>
    <row r="60" spans="1:13" ht="18" customHeight="1" thickBot="1" x14ac:dyDescent="0.3"/>
    <row r="61" spans="1:13" ht="30" customHeight="1" x14ac:dyDescent="0.25">
      <c r="A61" s="216" t="s">
        <v>1</v>
      </c>
      <c r="B61" s="214" t="s">
        <v>2</v>
      </c>
      <c r="C61" s="214" t="s">
        <v>3</v>
      </c>
      <c r="D61" s="219" t="s">
        <v>4</v>
      </c>
      <c r="E61" s="214" t="s">
        <v>8</v>
      </c>
      <c r="F61" s="214"/>
      <c r="G61" s="214" t="s">
        <v>7</v>
      </c>
      <c r="H61" s="214"/>
      <c r="I61" s="214"/>
      <c r="J61" s="214" t="s">
        <v>9</v>
      </c>
      <c r="K61" s="214"/>
      <c r="L61" s="214"/>
      <c r="M61" s="212" t="s">
        <v>10</v>
      </c>
    </row>
    <row r="62" spans="1:13" ht="60" customHeight="1" x14ac:dyDescent="0.25">
      <c r="A62" s="217"/>
      <c r="B62" s="218"/>
      <c r="C62" s="218"/>
      <c r="D62" s="220"/>
      <c r="E62" s="73" t="s">
        <v>143</v>
      </c>
      <c r="F62" s="74" t="s">
        <v>5</v>
      </c>
      <c r="G62" s="73" t="s">
        <v>6</v>
      </c>
      <c r="H62" s="74" t="s">
        <v>5</v>
      </c>
      <c r="I62" s="73" t="s">
        <v>24</v>
      </c>
      <c r="J62" s="73" t="s">
        <v>6</v>
      </c>
      <c r="K62" s="74" t="s">
        <v>5</v>
      </c>
      <c r="L62" s="73" t="s">
        <v>23</v>
      </c>
      <c r="M62" s="213"/>
    </row>
    <row r="63" spans="1:13" ht="30" customHeight="1" x14ac:dyDescent="0.25">
      <c r="A63" s="46">
        <v>1</v>
      </c>
      <c r="B63" s="24" t="s">
        <v>32</v>
      </c>
      <c r="C63" s="25" t="s">
        <v>11</v>
      </c>
      <c r="D63" s="25" t="s">
        <v>15</v>
      </c>
      <c r="E63" s="26">
        <v>0</v>
      </c>
      <c r="F63" s="26">
        <f t="shared" ref="F63:F74" si="29">F35+E63</f>
        <v>140</v>
      </c>
      <c r="G63" s="26">
        <v>0</v>
      </c>
      <c r="H63" s="26">
        <f t="shared" ref="H63:H74" si="30">H35+G63</f>
        <v>0</v>
      </c>
      <c r="I63" s="27" t="s">
        <v>25</v>
      </c>
      <c r="J63" s="26">
        <v>0</v>
      </c>
      <c r="K63" s="26">
        <f t="shared" ref="K63:K74" si="31">K35+J63</f>
        <v>0</v>
      </c>
      <c r="L63" s="27" t="s">
        <v>25</v>
      </c>
      <c r="M63" s="47">
        <f>(330+F63)-H63-K63</f>
        <v>470</v>
      </c>
    </row>
    <row r="64" spans="1:13" ht="30" customHeight="1" x14ac:dyDescent="0.25">
      <c r="A64" s="46">
        <v>2</v>
      </c>
      <c r="B64" s="24" t="s">
        <v>32</v>
      </c>
      <c r="C64" s="25" t="s">
        <v>12</v>
      </c>
      <c r="D64" s="25" t="s">
        <v>16</v>
      </c>
      <c r="E64" s="26">
        <v>7.8120000000000003</v>
      </c>
      <c r="F64" s="26">
        <f t="shared" si="29"/>
        <v>18.914000000000001</v>
      </c>
      <c r="G64" s="28">
        <v>7.8120000000000003</v>
      </c>
      <c r="H64" s="28">
        <f t="shared" si="30"/>
        <v>18.914000000000001</v>
      </c>
      <c r="I64" s="25" t="s">
        <v>188</v>
      </c>
      <c r="J64" s="26">
        <v>0</v>
      </c>
      <c r="K64" s="26">
        <f t="shared" si="31"/>
        <v>0</v>
      </c>
      <c r="L64" s="27" t="s">
        <v>25</v>
      </c>
      <c r="M64" s="47">
        <f t="shared" ref="M64:M73" si="32">F64-H64-K64</f>
        <v>0</v>
      </c>
    </row>
    <row r="65" spans="1:13" ht="30" customHeight="1" x14ac:dyDescent="0.25">
      <c r="A65" s="46">
        <v>3</v>
      </c>
      <c r="B65" s="29" t="s">
        <v>42</v>
      </c>
      <c r="C65" s="25" t="s">
        <v>13</v>
      </c>
      <c r="D65" s="25" t="s">
        <v>17</v>
      </c>
      <c r="E65" s="26">
        <v>0.11</v>
      </c>
      <c r="F65" s="26">
        <f t="shared" si="29"/>
        <v>0.11</v>
      </c>
      <c r="G65" s="30">
        <v>0.11</v>
      </c>
      <c r="H65" s="26">
        <f t="shared" si="30"/>
        <v>0.11</v>
      </c>
      <c r="I65" s="27" t="s">
        <v>189</v>
      </c>
      <c r="J65" s="26">
        <v>0</v>
      </c>
      <c r="K65" s="26">
        <f t="shared" si="31"/>
        <v>0</v>
      </c>
      <c r="L65" s="27" t="s">
        <v>25</v>
      </c>
      <c r="M65" s="47">
        <f t="shared" si="32"/>
        <v>0</v>
      </c>
    </row>
    <row r="66" spans="1:13" ht="30" customHeight="1" x14ac:dyDescent="0.25">
      <c r="A66" s="46">
        <v>4</v>
      </c>
      <c r="B66" s="29" t="s">
        <v>42</v>
      </c>
      <c r="C66" s="25" t="s">
        <v>26</v>
      </c>
      <c r="D66" s="25" t="s">
        <v>27</v>
      </c>
      <c r="E66" s="26">
        <v>0</v>
      </c>
      <c r="F66" s="26">
        <f t="shared" si="29"/>
        <v>0</v>
      </c>
      <c r="G66" s="30">
        <v>0</v>
      </c>
      <c r="H66" s="32">
        <f t="shared" si="30"/>
        <v>0</v>
      </c>
      <c r="I66" s="27" t="s">
        <v>25</v>
      </c>
      <c r="J66" s="26">
        <v>0</v>
      </c>
      <c r="K66" s="26">
        <f t="shared" si="31"/>
        <v>0</v>
      </c>
      <c r="L66" s="27" t="s">
        <v>25</v>
      </c>
      <c r="M66" s="47">
        <f t="shared" si="32"/>
        <v>0</v>
      </c>
    </row>
    <row r="67" spans="1:13" ht="30" customHeight="1" x14ac:dyDescent="0.25">
      <c r="A67" s="46">
        <v>5</v>
      </c>
      <c r="B67" s="24" t="s">
        <v>33</v>
      </c>
      <c r="C67" s="25" t="s">
        <v>28</v>
      </c>
      <c r="D67" s="25" t="s">
        <v>29</v>
      </c>
      <c r="E67" s="26">
        <v>0</v>
      </c>
      <c r="F67" s="26">
        <f t="shared" si="29"/>
        <v>0</v>
      </c>
      <c r="G67" s="26">
        <v>0</v>
      </c>
      <c r="H67" s="26">
        <f t="shared" si="30"/>
        <v>0</v>
      </c>
      <c r="I67" s="27" t="s">
        <v>25</v>
      </c>
      <c r="J67" s="26">
        <v>0</v>
      </c>
      <c r="K67" s="26">
        <f t="shared" si="31"/>
        <v>0</v>
      </c>
      <c r="L67" s="27" t="s">
        <v>25</v>
      </c>
      <c r="M67" s="47">
        <f t="shared" si="32"/>
        <v>0</v>
      </c>
    </row>
    <row r="68" spans="1:13" ht="30" customHeight="1" x14ac:dyDescent="0.25">
      <c r="A68" s="46">
        <v>6</v>
      </c>
      <c r="B68" s="24" t="s">
        <v>33</v>
      </c>
      <c r="C68" s="25" t="s">
        <v>30</v>
      </c>
      <c r="D68" s="31" t="s">
        <v>31</v>
      </c>
      <c r="E68" s="26">
        <v>0</v>
      </c>
      <c r="F68" s="26">
        <f t="shared" si="29"/>
        <v>0</v>
      </c>
      <c r="G68" s="26">
        <v>0</v>
      </c>
      <c r="H68" s="26">
        <f t="shared" si="30"/>
        <v>0</v>
      </c>
      <c r="I68" s="27" t="s">
        <v>25</v>
      </c>
      <c r="J68" s="26">
        <v>0</v>
      </c>
      <c r="K68" s="26">
        <f t="shared" si="31"/>
        <v>0</v>
      </c>
      <c r="L68" s="27" t="s">
        <v>25</v>
      </c>
      <c r="M68" s="47">
        <f t="shared" si="32"/>
        <v>0</v>
      </c>
    </row>
    <row r="69" spans="1:13" ht="39.75" customHeight="1" x14ac:dyDescent="0.25">
      <c r="A69" s="46">
        <v>7</v>
      </c>
      <c r="B69" s="24" t="s">
        <v>34</v>
      </c>
      <c r="C69" s="25" t="s">
        <v>14</v>
      </c>
      <c r="D69" s="25" t="s">
        <v>20</v>
      </c>
      <c r="E69" s="32">
        <v>1.1000000000000001</v>
      </c>
      <c r="F69" s="32">
        <f t="shared" si="29"/>
        <v>2.2000000000000002</v>
      </c>
      <c r="G69" s="26">
        <v>0</v>
      </c>
      <c r="H69" s="30">
        <f t="shared" si="30"/>
        <v>0</v>
      </c>
      <c r="I69" s="27" t="s">
        <v>25</v>
      </c>
      <c r="J69" s="32">
        <f>E69</f>
        <v>1.1000000000000001</v>
      </c>
      <c r="K69" s="32">
        <f t="shared" si="31"/>
        <v>2.2000000000000002</v>
      </c>
      <c r="L69" s="33" t="s">
        <v>190</v>
      </c>
      <c r="M69" s="47">
        <f t="shared" si="32"/>
        <v>0</v>
      </c>
    </row>
    <row r="70" spans="1:13" ht="30" customHeight="1" x14ac:dyDescent="0.25">
      <c r="A70" s="46">
        <v>8</v>
      </c>
      <c r="B70" s="24" t="s">
        <v>41</v>
      </c>
      <c r="C70" s="25" t="s">
        <v>35</v>
      </c>
      <c r="D70" s="25" t="s">
        <v>36</v>
      </c>
      <c r="E70" s="26">
        <v>0</v>
      </c>
      <c r="F70" s="26">
        <f t="shared" si="29"/>
        <v>0</v>
      </c>
      <c r="G70" s="26">
        <v>0</v>
      </c>
      <c r="H70" s="26">
        <f t="shared" si="30"/>
        <v>0</v>
      </c>
      <c r="I70" s="27" t="s">
        <v>25</v>
      </c>
      <c r="J70" s="26">
        <v>0</v>
      </c>
      <c r="K70" s="26">
        <f t="shared" si="31"/>
        <v>0</v>
      </c>
      <c r="L70" s="27" t="s">
        <v>25</v>
      </c>
      <c r="M70" s="47">
        <f>F70-H70-K70+1</f>
        <v>1</v>
      </c>
    </row>
    <row r="71" spans="1:13" ht="48" customHeight="1" x14ac:dyDescent="0.25">
      <c r="A71" s="46">
        <v>9</v>
      </c>
      <c r="B71" s="24" t="s">
        <v>32</v>
      </c>
      <c r="C71" s="29" t="s">
        <v>37</v>
      </c>
      <c r="D71" s="25" t="s">
        <v>18</v>
      </c>
      <c r="E71" s="26">
        <v>0.01</v>
      </c>
      <c r="F71" s="26">
        <f t="shared" si="29"/>
        <v>0.02</v>
      </c>
      <c r="G71" s="26">
        <v>0</v>
      </c>
      <c r="H71" s="30">
        <f t="shared" si="30"/>
        <v>0</v>
      </c>
      <c r="I71" s="27" t="s">
        <v>25</v>
      </c>
      <c r="J71" s="26">
        <v>0</v>
      </c>
      <c r="K71" s="26">
        <f t="shared" si="31"/>
        <v>0</v>
      </c>
      <c r="L71" s="27" t="s">
        <v>25</v>
      </c>
      <c r="M71" s="53">
        <f>F71-H71-K71+0.01</f>
        <v>0.03</v>
      </c>
    </row>
    <row r="72" spans="1:13" ht="30" customHeight="1" x14ac:dyDescent="0.25">
      <c r="A72" s="46">
        <v>10</v>
      </c>
      <c r="B72" s="24" t="s">
        <v>32</v>
      </c>
      <c r="C72" s="29" t="s">
        <v>40</v>
      </c>
      <c r="D72" s="25" t="s">
        <v>19</v>
      </c>
      <c r="E72" s="26">
        <v>7.0000000000000007E-2</v>
      </c>
      <c r="F72" s="26">
        <f t="shared" si="29"/>
        <v>0.314</v>
      </c>
      <c r="G72" s="26">
        <v>0</v>
      </c>
      <c r="H72" s="26">
        <f t="shared" si="30"/>
        <v>0</v>
      </c>
      <c r="I72" s="27" t="s">
        <v>25</v>
      </c>
      <c r="J72" s="26">
        <v>0</v>
      </c>
      <c r="K72" s="26">
        <f t="shared" si="31"/>
        <v>0.42899999999999999</v>
      </c>
      <c r="L72" s="27" t="s">
        <v>25</v>
      </c>
      <c r="M72" s="47">
        <f>F72-H72-K72+0.206</f>
        <v>9.0999999999999998E-2</v>
      </c>
    </row>
    <row r="73" spans="1:13" ht="30" customHeight="1" x14ac:dyDescent="0.25">
      <c r="A73" s="46">
        <v>11</v>
      </c>
      <c r="B73" s="24" t="s">
        <v>32</v>
      </c>
      <c r="C73" s="25" t="s">
        <v>38</v>
      </c>
      <c r="D73" s="25" t="s">
        <v>39</v>
      </c>
      <c r="E73" s="26">
        <v>0</v>
      </c>
      <c r="F73" s="26">
        <f t="shared" si="29"/>
        <v>0</v>
      </c>
      <c r="G73" s="26">
        <v>0</v>
      </c>
      <c r="H73" s="26">
        <f t="shared" si="30"/>
        <v>0</v>
      </c>
      <c r="I73" s="27" t="s">
        <v>25</v>
      </c>
      <c r="J73" s="26">
        <v>0</v>
      </c>
      <c r="K73" s="26">
        <f t="shared" si="31"/>
        <v>0</v>
      </c>
      <c r="L73" s="27" t="s">
        <v>25</v>
      </c>
      <c r="M73" s="47">
        <f t="shared" si="32"/>
        <v>0</v>
      </c>
    </row>
    <row r="74" spans="1:13" ht="30.75" customHeight="1" thickBot="1" x14ac:dyDescent="0.3">
      <c r="A74" s="48">
        <v>12</v>
      </c>
      <c r="B74" s="49" t="s">
        <v>33</v>
      </c>
      <c r="C74" s="50" t="s">
        <v>191</v>
      </c>
      <c r="D74" s="50" t="s">
        <v>192</v>
      </c>
      <c r="E74" s="51">
        <v>0</v>
      </c>
      <c r="F74" s="51">
        <f t="shared" si="29"/>
        <v>0</v>
      </c>
      <c r="G74" s="51">
        <v>0</v>
      </c>
      <c r="H74" s="51">
        <f t="shared" si="30"/>
        <v>0</v>
      </c>
      <c r="I74" s="45" t="s">
        <v>25</v>
      </c>
      <c r="J74" s="51">
        <v>0</v>
      </c>
      <c r="K74" s="51">
        <f t="shared" si="31"/>
        <v>0</v>
      </c>
      <c r="L74" s="45" t="s">
        <v>25</v>
      </c>
      <c r="M74" s="52">
        <f t="shared" ref="M74" si="33">F74-H74-K74</f>
        <v>0</v>
      </c>
    </row>
    <row r="75" spans="1:13" ht="14.1" customHeight="1" x14ac:dyDescent="0.25"/>
    <row r="76" spans="1:13" ht="14.1" customHeight="1" x14ac:dyDescent="0.25"/>
    <row r="77" spans="1:13" ht="14.1" customHeight="1" x14ac:dyDescent="0.25"/>
    <row r="78" spans="1:13" ht="14.1" customHeight="1" x14ac:dyDescent="0.25"/>
    <row r="79" spans="1:13" ht="14.1" customHeight="1" x14ac:dyDescent="0.25"/>
    <row r="80" spans="1:13" ht="14.1" customHeight="1" x14ac:dyDescent="0.25"/>
    <row r="81" spans="1:13" ht="14.1" customHeight="1" x14ac:dyDescent="0.25"/>
    <row r="82" spans="1:13" ht="12.6" customHeight="1" x14ac:dyDescent="0.25"/>
    <row r="83" spans="1:13" ht="12.6" customHeight="1" x14ac:dyDescent="0.25"/>
    <row r="84" spans="1:13" ht="12.6" customHeight="1" x14ac:dyDescent="0.25"/>
    <row r="85" spans="1:13" ht="12.6" customHeight="1" x14ac:dyDescent="0.25"/>
    <row r="86" spans="1:13" ht="30" customHeight="1" x14ac:dyDescent="0.25">
      <c r="C86" s="215" t="s">
        <v>193</v>
      </c>
      <c r="D86" s="215"/>
      <c r="E86" s="215"/>
      <c r="F86" s="215"/>
      <c r="G86" s="215"/>
      <c r="H86" s="215"/>
      <c r="I86" s="215"/>
      <c r="J86" s="215"/>
      <c r="K86" s="215"/>
      <c r="L86" s="215"/>
    </row>
    <row r="87" spans="1:13" ht="15" customHeight="1" x14ac:dyDescent="0.25"/>
    <row r="88" spans="1:13" ht="15" customHeight="1" x14ac:dyDescent="0.25"/>
    <row r="89" spans="1:13" ht="30" customHeight="1" x14ac:dyDescent="0.25">
      <c r="B89" s="22" t="s">
        <v>0</v>
      </c>
      <c r="C89" s="22"/>
      <c r="D89" s="22"/>
      <c r="E89" s="22"/>
      <c r="F89" s="22"/>
    </row>
    <row r="90" spans="1:13" ht="18" customHeight="1" thickBot="1" x14ac:dyDescent="0.3"/>
    <row r="91" spans="1:13" ht="30" customHeight="1" x14ac:dyDescent="0.25">
      <c r="A91" s="216" t="s">
        <v>1</v>
      </c>
      <c r="B91" s="214" t="s">
        <v>2</v>
      </c>
      <c r="C91" s="214" t="s">
        <v>3</v>
      </c>
      <c r="D91" s="219" t="s">
        <v>4</v>
      </c>
      <c r="E91" s="214" t="s">
        <v>8</v>
      </c>
      <c r="F91" s="214"/>
      <c r="G91" s="214" t="s">
        <v>7</v>
      </c>
      <c r="H91" s="214"/>
      <c r="I91" s="214"/>
      <c r="J91" s="214" t="s">
        <v>9</v>
      </c>
      <c r="K91" s="214"/>
      <c r="L91" s="214"/>
      <c r="M91" s="212" t="s">
        <v>10</v>
      </c>
    </row>
    <row r="92" spans="1:13" ht="60" customHeight="1" x14ac:dyDescent="0.25">
      <c r="A92" s="217"/>
      <c r="B92" s="218"/>
      <c r="C92" s="218"/>
      <c r="D92" s="220"/>
      <c r="E92" s="73" t="s">
        <v>142</v>
      </c>
      <c r="F92" s="74" t="s">
        <v>5</v>
      </c>
      <c r="G92" s="73" t="s">
        <v>6</v>
      </c>
      <c r="H92" s="74" t="s">
        <v>5</v>
      </c>
      <c r="I92" s="73" t="s">
        <v>24</v>
      </c>
      <c r="J92" s="73" t="s">
        <v>6</v>
      </c>
      <c r="K92" s="74" t="s">
        <v>5</v>
      </c>
      <c r="L92" s="73" t="s">
        <v>23</v>
      </c>
      <c r="M92" s="213"/>
    </row>
    <row r="93" spans="1:13" ht="30" customHeight="1" x14ac:dyDescent="0.25">
      <c r="A93" s="46">
        <v>1</v>
      </c>
      <c r="B93" s="24" t="s">
        <v>32</v>
      </c>
      <c r="C93" s="25" t="s">
        <v>11</v>
      </c>
      <c r="D93" s="25" t="s">
        <v>15</v>
      </c>
      <c r="E93" s="26">
        <v>145</v>
      </c>
      <c r="F93" s="26">
        <f t="shared" ref="F93:F103" si="34">F63+E93</f>
        <v>285</v>
      </c>
      <c r="G93" s="26">
        <v>180</v>
      </c>
      <c r="H93" s="26">
        <f t="shared" ref="H93:H103" si="35">H63+G93</f>
        <v>180</v>
      </c>
      <c r="I93" s="40" t="s">
        <v>187</v>
      </c>
      <c r="J93" s="26"/>
      <c r="K93" s="26"/>
      <c r="L93" s="27"/>
      <c r="M93" s="47">
        <f>(330+F93)-H93-K93</f>
        <v>435</v>
      </c>
    </row>
    <row r="94" spans="1:13" ht="30" customHeight="1" x14ac:dyDescent="0.25">
      <c r="A94" s="46">
        <v>2</v>
      </c>
      <c r="B94" s="24" t="s">
        <v>32</v>
      </c>
      <c r="C94" s="25" t="s">
        <v>12</v>
      </c>
      <c r="D94" s="25" t="s">
        <v>16</v>
      </c>
      <c r="E94" s="26">
        <v>2.181</v>
      </c>
      <c r="F94" s="26">
        <f t="shared" si="34"/>
        <v>21.095000000000002</v>
      </c>
      <c r="G94" s="28">
        <v>2.181</v>
      </c>
      <c r="H94" s="28">
        <f t="shared" si="35"/>
        <v>21.095000000000002</v>
      </c>
      <c r="I94" s="25" t="s">
        <v>188</v>
      </c>
      <c r="J94" s="26">
        <v>0</v>
      </c>
      <c r="K94" s="26">
        <f t="shared" ref="K94:K103" si="36">K64+J94</f>
        <v>0</v>
      </c>
      <c r="L94" s="27" t="s">
        <v>25</v>
      </c>
      <c r="M94" s="47">
        <f t="shared" ref="M94:M103" si="37">F94-H94-K94</f>
        <v>0</v>
      </c>
    </row>
    <row r="95" spans="1:13" ht="30" customHeight="1" x14ac:dyDescent="0.25">
      <c r="A95" s="46">
        <v>3</v>
      </c>
      <c r="B95" s="29" t="s">
        <v>42</v>
      </c>
      <c r="C95" s="25" t="s">
        <v>13</v>
      </c>
      <c r="D95" s="25" t="s">
        <v>17</v>
      </c>
      <c r="E95" s="26">
        <v>0</v>
      </c>
      <c r="F95" s="26">
        <f t="shared" si="34"/>
        <v>0.11</v>
      </c>
      <c r="G95" s="30">
        <v>0</v>
      </c>
      <c r="H95" s="26">
        <f t="shared" si="35"/>
        <v>0.11</v>
      </c>
      <c r="I95" s="27" t="s">
        <v>25</v>
      </c>
      <c r="J95" s="26">
        <v>0</v>
      </c>
      <c r="K95" s="26">
        <f t="shared" si="36"/>
        <v>0</v>
      </c>
      <c r="L95" s="27" t="s">
        <v>25</v>
      </c>
      <c r="M95" s="47">
        <f t="shared" si="37"/>
        <v>0</v>
      </c>
    </row>
    <row r="96" spans="1:13" ht="30" customHeight="1" x14ac:dyDescent="0.25">
      <c r="A96" s="46">
        <v>4</v>
      </c>
      <c r="B96" s="29" t="s">
        <v>42</v>
      </c>
      <c r="C96" s="25" t="s">
        <v>26</v>
      </c>
      <c r="D96" s="25" t="s">
        <v>27</v>
      </c>
      <c r="E96" s="26">
        <v>0</v>
      </c>
      <c r="F96" s="26">
        <f t="shared" si="34"/>
        <v>0</v>
      </c>
      <c r="G96" s="30">
        <v>0</v>
      </c>
      <c r="H96" s="32">
        <f t="shared" si="35"/>
        <v>0</v>
      </c>
      <c r="I96" s="27" t="s">
        <v>25</v>
      </c>
      <c r="J96" s="26">
        <v>0</v>
      </c>
      <c r="K96" s="26">
        <f t="shared" si="36"/>
        <v>0</v>
      </c>
      <c r="L96" s="27" t="s">
        <v>25</v>
      </c>
      <c r="M96" s="47">
        <f t="shared" si="37"/>
        <v>0</v>
      </c>
    </row>
    <row r="97" spans="1:13" ht="30" customHeight="1" x14ac:dyDescent="0.25">
      <c r="A97" s="46">
        <v>5</v>
      </c>
      <c r="B97" s="24" t="s">
        <v>33</v>
      </c>
      <c r="C97" s="25" t="s">
        <v>28</v>
      </c>
      <c r="D97" s="25" t="s">
        <v>29</v>
      </c>
      <c r="E97" s="26">
        <v>0</v>
      </c>
      <c r="F97" s="26">
        <f t="shared" si="34"/>
        <v>0</v>
      </c>
      <c r="G97" s="26">
        <v>0</v>
      </c>
      <c r="H97" s="26">
        <f t="shared" si="35"/>
        <v>0</v>
      </c>
      <c r="I97" s="27" t="s">
        <v>25</v>
      </c>
      <c r="J97" s="26">
        <v>0</v>
      </c>
      <c r="K97" s="26">
        <f t="shared" si="36"/>
        <v>0</v>
      </c>
      <c r="L97" s="27" t="s">
        <v>25</v>
      </c>
      <c r="M97" s="47">
        <f t="shared" si="37"/>
        <v>0</v>
      </c>
    </row>
    <row r="98" spans="1:13" ht="30" customHeight="1" x14ac:dyDescent="0.25">
      <c r="A98" s="46">
        <v>6</v>
      </c>
      <c r="B98" s="24" t="s">
        <v>33</v>
      </c>
      <c r="C98" s="25" t="s">
        <v>30</v>
      </c>
      <c r="D98" s="31" t="s">
        <v>31</v>
      </c>
      <c r="E98" s="26">
        <v>0</v>
      </c>
      <c r="F98" s="26">
        <f t="shared" si="34"/>
        <v>0</v>
      </c>
      <c r="G98" s="26">
        <v>0</v>
      </c>
      <c r="H98" s="26">
        <f t="shared" si="35"/>
        <v>0</v>
      </c>
      <c r="I98" s="27" t="s">
        <v>25</v>
      </c>
      <c r="J98" s="26">
        <v>0</v>
      </c>
      <c r="K98" s="26">
        <f t="shared" si="36"/>
        <v>0</v>
      </c>
      <c r="L98" s="27" t="s">
        <v>25</v>
      </c>
      <c r="M98" s="47">
        <f t="shared" si="37"/>
        <v>0</v>
      </c>
    </row>
    <row r="99" spans="1:13" ht="30" customHeight="1" x14ac:dyDescent="0.25">
      <c r="A99" s="46">
        <v>7</v>
      </c>
      <c r="B99" s="24" t="s">
        <v>34</v>
      </c>
      <c r="C99" s="25" t="s">
        <v>14</v>
      </c>
      <c r="D99" s="25" t="s">
        <v>20</v>
      </c>
      <c r="E99" s="32">
        <v>0</v>
      </c>
      <c r="F99" s="32">
        <f t="shared" si="34"/>
        <v>2.2000000000000002</v>
      </c>
      <c r="G99" s="26">
        <v>0</v>
      </c>
      <c r="H99" s="30">
        <f t="shared" si="35"/>
        <v>0</v>
      </c>
      <c r="I99" s="27" t="s">
        <v>25</v>
      </c>
      <c r="J99" s="32">
        <f>E99</f>
        <v>0</v>
      </c>
      <c r="K99" s="32">
        <f t="shared" si="36"/>
        <v>2.2000000000000002</v>
      </c>
      <c r="L99" s="33" t="s">
        <v>190</v>
      </c>
      <c r="M99" s="47">
        <f t="shared" si="37"/>
        <v>0</v>
      </c>
    </row>
    <row r="100" spans="1:13" ht="30" customHeight="1" x14ac:dyDescent="0.25">
      <c r="A100" s="46">
        <v>8</v>
      </c>
      <c r="B100" s="24" t="s">
        <v>41</v>
      </c>
      <c r="C100" s="25" t="s">
        <v>35</v>
      </c>
      <c r="D100" s="25" t="s">
        <v>36</v>
      </c>
      <c r="E100" s="26">
        <v>0</v>
      </c>
      <c r="F100" s="26">
        <f t="shared" si="34"/>
        <v>0</v>
      </c>
      <c r="G100" s="26">
        <v>0</v>
      </c>
      <c r="H100" s="26">
        <f t="shared" si="35"/>
        <v>0</v>
      </c>
      <c r="I100" s="27" t="s">
        <v>25</v>
      </c>
      <c r="J100" s="26">
        <v>0</v>
      </c>
      <c r="K100" s="26">
        <f t="shared" si="36"/>
        <v>0</v>
      </c>
      <c r="L100" s="27" t="s">
        <v>25</v>
      </c>
      <c r="M100" s="47">
        <f>F100-H100-K100+1</f>
        <v>1</v>
      </c>
    </row>
    <row r="101" spans="1:13" ht="57" customHeight="1" x14ac:dyDescent="0.25">
      <c r="A101" s="46">
        <v>9</v>
      </c>
      <c r="B101" s="24" t="s">
        <v>32</v>
      </c>
      <c r="C101" s="29" t="s">
        <v>37</v>
      </c>
      <c r="D101" s="25" t="s">
        <v>18</v>
      </c>
      <c r="E101" s="26">
        <v>0</v>
      </c>
      <c r="F101" s="26">
        <f t="shared" si="34"/>
        <v>0.02</v>
      </c>
      <c r="G101" s="26">
        <v>0</v>
      </c>
      <c r="H101" s="30">
        <f t="shared" si="35"/>
        <v>0</v>
      </c>
      <c r="I101" s="27" t="s">
        <v>25</v>
      </c>
      <c r="J101" s="26">
        <v>0</v>
      </c>
      <c r="K101" s="26">
        <f t="shared" si="36"/>
        <v>0</v>
      </c>
      <c r="L101" s="27" t="s">
        <v>25</v>
      </c>
      <c r="M101" s="53">
        <f>F101-H101-K101+0.07</f>
        <v>9.0000000000000011E-2</v>
      </c>
    </row>
    <row r="102" spans="1:13" ht="30" customHeight="1" x14ac:dyDescent="0.25">
      <c r="A102" s="46">
        <v>10</v>
      </c>
      <c r="B102" s="24" t="s">
        <v>32</v>
      </c>
      <c r="C102" s="29" t="s">
        <v>40</v>
      </c>
      <c r="D102" s="25" t="s">
        <v>19</v>
      </c>
      <c r="E102" s="26">
        <v>0.09</v>
      </c>
      <c r="F102" s="26">
        <f t="shared" si="34"/>
        <v>0.40400000000000003</v>
      </c>
      <c r="G102" s="26">
        <v>0</v>
      </c>
      <c r="H102" s="26">
        <f t="shared" si="35"/>
        <v>0</v>
      </c>
      <c r="I102" s="27" t="s">
        <v>25</v>
      </c>
      <c r="J102" s="26">
        <v>0</v>
      </c>
      <c r="K102" s="26">
        <f t="shared" si="36"/>
        <v>0.42899999999999999</v>
      </c>
      <c r="L102" s="27" t="s">
        <v>25</v>
      </c>
      <c r="M102" s="47">
        <f>F102-H102-K102+0.206</f>
        <v>0.18100000000000002</v>
      </c>
    </row>
    <row r="103" spans="1:13" ht="30" customHeight="1" x14ac:dyDescent="0.25">
      <c r="A103" s="46">
        <v>11</v>
      </c>
      <c r="B103" s="24" t="s">
        <v>32</v>
      </c>
      <c r="C103" s="25" t="s">
        <v>38</v>
      </c>
      <c r="D103" s="25" t="s">
        <v>39</v>
      </c>
      <c r="E103" s="26">
        <v>0</v>
      </c>
      <c r="F103" s="26">
        <f t="shared" si="34"/>
        <v>0</v>
      </c>
      <c r="G103" s="26">
        <v>0</v>
      </c>
      <c r="H103" s="26">
        <f t="shared" si="35"/>
        <v>0</v>
      </c>
      <c r="I103" s="27" t="s">
        <v>25</v>
      </c>
      <c r="J103" s="26">
        <v>0</v>
      </c>
      <c r="K103" s="26">
        <f t="shared" si="36"/>
        <v>0</v>
      </c>
      <c r="L103" s="27" t="s">
        <v>25</v>
      </c>
      <c r="M103" s="47">
        <f t="shared" si="37"/>
        <v>0</v>
      </c>
    </row>
    <row r="104" spans="1:13" ht="33" customHeight="1" thickBot="1" x14ac:dyDescent="0.3">
      <c r="A104" s="48">
        <v>12</v>
      </c>
      <c r="B104" s="49" t="s">
        <v>33</v>
      </c>
      <c r="C104" s="50" t="s">
        <v>191</v>
      </c>
      <c r="D104" s="50" t="s">
        <v>192</v>
      </c>
      <c r="E104" s="51">
        <v>0</v>
      </c>
      <c r="F104" s="51">
        <f t="shared" ref="F104" si="38">F74+E104</f>
        <v>0</v>
      </c>
      <c r="G104" s="51">
        <v>0</v>
      </c>
      <c r="H104" s="51">
        <f t="shared" ref="H104" si="39">H74+G104</f>
        <v>0</v>
      </c>
      <c r="I104" s="45" t="s">
        <v>25</v>
      </c>
      <c r="J104" s="51">
        <v>0</v>
      </c>
      <c r="K104" s="51">
        <f t="shared" ref="K104" si="40">K74+J104</f>
        <v>0</v>
      </c>
      <c r="L104" s="45" t="s">
        <v>25</v>
      </c>
      <c r="M104" s="52">
        <f t="shared" ref="M104" si="41">F104-H104-K104</f>
        <v>0</v>
      </c>
    </row>
    <row r="105" spans="1:13" ht="14.1" customHeight="1" x14ac:dyDescent="0.25"/>
    <row r="106" spans="1:13" ht="14.1" customHeight="1" x14ac:dyDescent="0.25"/>
    <row r="107" spans="1:13" ht="14.1" customHeight="1" x14ac:dyDescent="0.25"/>
    <row r="108" spans="1:13" ht="14.1" customHeight="1" x14ac:dyDescent="0.25"/>
    <row r="109" spans="1:13" ht="12.6" customHeight="1" x14ac:dyDescent="0.25"/>
    <row r="110" spans="1:13" ht="12.6" customHeight="1" x14ac:dyDescent="0.25"/>
    <row r="111" spans="1:13" ht="12.6" customHeight="1" x14ac:dyDescent="0.25"/>
    <row r="112" spans="1:13" ht="12.6" customHeight="1" x14ac:dyDescent="0.25"/>
    <row r="113" spans="1:13" ht="30" customHeight="1" x14ac:dyDescent="0.25">
      <c r="C113" s="215" t="s">
        <v>193</v>
      </c>
      <c r="D113" s="215"/>
      <c r="E113" s="215"/>
      <c r="F113" s="215"/>
      <c r="G113" s="215"/>
      <c r="H113" s="215"/>
      <c r="I113" s="215"/>
      <c r="J113" s="215"/>
      <c r="K113" s="215"/>
      <c r="L113" s="215"/>
    </row>
    <row r="114" spans="1:13" ht="15" customHeight="1" x14ac:dyDescent="0.25"/>
    <row r="115" spans="1:13" ht="15" customHeight="1" x14ac:dyDescent="0.25"/>
    <row r="116" spans="1:13" ht="30" customHeight="1" x14ac:dyDescent="0.25">
      <c r="B116" s="22" t="s">
        <v>0</v>
      </c>
      <c r="C116" s="22"/>
      <c r="D116" s="22"/>
      <c r="E116" s="22"/>
      <c r="F116" s="22"/>
    </row>
    <row r="117" spans="1:13" ht="18" customHeight="1" thickBot="1" x14ac:dyDescent="0.3"/>
    <row r="118" spans="1:13" ht="30" customHeight="1" x14ac:dyDescent="0.25">
      <c r="A118" s="216" t="s">
        <v>1</v>
      </c>
      <c r="B118" s="214" t="s">
        <v>2</v>
      </c>
      <c r="C118" s="214" t="s">
        <v>3</v>
      </c>
      <c r="D118" s="219" t="s">
        <v>4</v>
      </c>
      <c r="E118" s="214" t="s">
        <v>8</v>
      </c>
      <c r="F118" s="214"/>
      <c r="G118" s="214" t="s">
        <v>7</v>
      </c>
      <c r="H118" s="214"/>
      <c r="I118" s="214"/>
      <c r="J118" s="214" t="s">
        <v>9</v>
      </c>
      <c r="K118" s="214"/>
      <c r="L118" s="214"/>
      <c r="M118" s="212" t="s">
        <v>10</v>
      </c>
    </row>
    <row r="119" spans="1:13" ht="60" customHeight="1" x14ac:dyDescent="0.25">
      <c r="A119" s="217"/>
      <c r="B119" s="218"/>
      <c r="C119" s="218"/>
      <c r="D119" s="220"/>
      <c r="E119" s="73" t="s">
        <v>144</v>
      </c>
      <c r="F119" s="74" t="s">
        <v>5</v>
      </c>
      <c r="G119" s="73" t="s">
        <v>6</v>
      </c>
      <c r="H119" s="74" t="s">
        <v>5</v>
      </c>
      <c r="I119" s="73" t="s">
        <v>24</v>
      </c>
      <c r="J119" s="73" t="s">
        <v>6</v>
      </c>
      <c r="K119" s="74" t="s">
        <v>5</v>
      </c>
      <c r="L119" s="73" t="s">
        <v>23</v>
      </c>
      <c r="M119" s="213"/>
    </row>
    <row r="120" spans="1:13" ht="30" customHeight="1" x14ac:dyDescent="0.25">
      <c r="A120" s="46">
        <v>1</v>
      </c>
      <c r="B120" s="24" t="s">
        <v>32</v>
      </c>
      <c r="C120" s="25" t="s">
        <v>11</v>
      </c>
      <c r="D120" s="25" t="s">
        <v>15</v>
      </c>
      <c r="E120" s="26">
        <v>0</v>
      </c>
      <c r="F120" s="26">
        <f t="shared" ref="F120:F131" si="42">F93+E120</f>
        <v>285</v>
      </c>
      <c r="G120" s="26">
        <v>150</v>
      </c>
      <c r="H120" s="26">
        <f t="shared" ref="H120:H131" si="43">H93+G120</f>
        <v>330</v>
      </c>
      <c r="I120" s="27" t="s">
        <v>217</v>
      </c>
      <c r="J120" s="26">
        <v>0</v>
      </c>
      <c r="K120" s="26">
        <f t="shared" ref="K120:K131" si="44">K93+J120</f>
        <v>0</v>
      </c>
      <c r="L120" s="27" t="s">
        <v>25</v>
      </c>
      <c r="M120" s="47">
        <f>(330+F120)-H120-K120</f>
        <v>285</v>
      </c>
    </row>
    <row r="121" spans="1:13" ht="30" customHeight="1" x14ac:dyDescent="0.25">
      <c r="A121" s="46">
        <v>2</v>
      </c>
      <c r="B121" s="24" t="s">
        <v>32</v>
      </c>
      <c r="C121" s="25" t="s">
        <v>12</v>
      </c>
      <c r="D121" s="25" t="s">
        <v>16</v>
      </c>
      <c r="E121" s="28">
        <v>10.416</v>
      </c>
      <c r="F121" s="26">
        <f t="shared" si="42"/>
        <v>31.511000000000003</v>
      </c>
      <c r="G121" s="28">
        <v>10.416</v>
      </c>
      <c r="H121" s="28">
        <f t="shared" si="43"/>
        <v>31.511000000000003</v>
      </c>
      <c r="I121" s="25" t="s">
        <v>188</v>
      </c>
      <c r="J121" s="26">
        <v>0</v>
      </c>
      <c r="K121" s="26">
        <f t="shared" si="44"/>
        <v>0</v>
      </c>
      <c r="L121" s="27" t="s">
        <v>25</v>
      </c>
      <c r="M121" s="47">
        <f t="shared" ref="M121:M130" si="45">F121-H121-K121</f>
        <v>0</v>
      </c>
    </row>
    <row r="122" spans="1:13" ht="30" customHeight="1" x14ac:dyDescent="0.25">
      <c r="A122" s="46">
        <v>3</v>
      </c>
      <c r="B122" s="29" t="s">
        <v>42</v>
      </c>
      <c r="C122" s="25" t="s">
        <v>13</v>
      </c>
      <c r="D122" s="25" t="s">
        <v>17</v>
      </c>
      <c r="E122" s="26">
        <v>0</v>
      </c>
      <c r="F122" s="26">
        <f t="shared" si="42"/>
        <v>0.11</v>
      </c>
      <c r="G122" s="30">
        <v>0</v>
      </c>
      <c r="H122" s="26">
        <f t="shared" si="43"/>
        <v>0.11</v>
      </c>
      <c r="I122" s="27" t="s">
        <v>25</v>
      </c>
      <c r="J122" s="26">
        <v>0</v>
      </c>
      <c r="K122" s="26">
        <f t="shared" si="44"/>
        <v>0</v>
      </c>
      <c r="L122" s="27" t="s">
        <v>25</v>
      </c>
      <c r="M122" s="47">
        <f t="shared" si="45"/>
        <v>0</v>
      </c>
    </row>
    <row r="123" spans="1:13" ht="30" customHeight="1" x14ac:dyDescent="0.25">
      <c r="A123" s="46">
        <v>4</v>
      </c>
      <c r="B123" s="29" t="s">
        <v>42</v>
      </c>
      <c r="C123" s="25" t="s">
        <v>26</v>
      </c>
      <c r="D123" s="25" t="s">
        <v>27</v>
      </c>
      <c r="E123" s="26">
        <v>0</v>
      </c>
      <c r="F123" s="26">
        <f t="shared" si="42"/>
        <v>0</v>
      </c>
      <c r="G123" s="30">
        <v>0</v>
      </c>
      <c r="H123" s="32">
        <f t="shared" si="43"/>
        <v>0</v>
      </c>
      <c r="I123" s="27" t="s">
        <v>25</v>
      </c>
      <c r="J123" s="26">
        <v>0</v>
      </c>
      <c r="K123" s="26">
        <f t="shared" si="44"/>
        <v>0</v>
      </c>
      <c r="L123" s="27" t="s">
        <v>25</v>
      </c>
      <c r="M123" s="47">
        <f t="shared" si="45"/>
        <v>0</v>
      </c>
    </row>
    <row r="124" spans="1:13" ht="30" customHeight="1" x14ac:dyDescent="0.25">
      <c r="A124" s="46">
        <v>5</v>
      </c>
      <c r="B124" s="24" t="s">
        <v>33</v>
      </c>
      <c r="C124" s="25" t="s">
        <v>28</v>
      </c>
      <c r="D124" s="25" t="s">
        <v>29</v>
      </c>
      <c r="E124" s="26">
        <v>0</v>
      </c>
      <c r="F124" s="26">
        <f t="shared" si="42"/>
        <v>0</v>
      </c>
      <c r="G124" s="26">
        <v>0</v>
      </c>
      <c r="H124" s="26">
        <f t="shared" si="43"/>
        <v>0</v>
      </c>
      <c r="I124" s="27" t="s">
        <v>25</v>
      </c>
      <c r="J124" s="26">
        <v>0</v>
      </c>
      <c r="K124" s="26">
        <f t="shared" si="44"/>
        <v>0</v>
      </c>
      <c r="L124" s="27"/>
      <c r="M124" s="47">
        <f t="shared" si="45"/>
        <v>0</v>
      </c>
    </row>
    <row r="125" spans="1:13" ht="30" customHeight="1" x14ac:dyDescent="0.25">
      <c r="A125" s="46">
        <v>6</v>
      </c>
      <c r="B125" s="24" t="s">
        <v>33</v>
      </c>
      <c r="C125" s="25" t="s">
        <v>30</v>
      </c>
      <c r="D125" s="31" t="s">
        <v>31</v>
      </c>
      <c r="E125" s="26">
        <v>0</v>
      </c>
      <c r="F125" s="26">
        <f t="shared" si="42"/>
        <v>0</v>
      </c>
      <c r="G125" s="26">
        <v>0</v>
      </c>
      <c r="H125" s="26">
        <f t="shared" si="43"/>
        <v>0</v>
      </c>
      <c r="I125" s="27" t="s">
        <v>25</v>
      </c>
      <c r="J125" s="26">
        <v>0</v>
      </c>
      <c r="K125" s="26">
        <f t="shared" si="44"/>
        <v>0</v>
      </c>
      <c r="L125" s="27" t="s">
        <v>25</v>
      </c>
      <c r="M125" s="47">
        <f t="shared" si="45"/>
        <v>0</v>
      </c>
    </row>
    <row r="126" spans="1:13" ht="30" customHeight="1" x14ac:dyDescent="0.25">
      <c r="A126" s="46">
        <v>7</v>
      </c>
      <c r="B126" s="24" t="s">
        <v>34</v>
      </c>
      <c r="C126" s="25" t="s">
        <v>14</v>
      </c>
      <c r="D126" s="25" t="s">
        <v>20</v>
      </c>
      <c r="E126" s="32">
        <v>1.1000000000000001</v>
      </c>
      <c r="F126" s="32">
        <f t="shared" si="42"/>
        <v>3.3000000000000003</v>
      </c>
      <c r="G126" s="26">
        <v>0</v>
      </c>
      <c r="H126" s="30">
        <f t="shared" si="43"/>
        <v>0</v>
      </c>
      <c r="I126" s="27" t="s">
        <v>25</v>
      </c>
      <c r="J126" s="32">
        <f>E126</f>
        <v>1.1000000000000001</v>
      </c>
      <c r="K126" s="32">
        <f t="shared" si="44"/>
        <v>3.3000000000000003</v>
      </c>
      <c r="L126" s="33" t="s">
        <v>190</v>
      </c>
      <c r="M126" s="47">
        <f t="shared" si="45"/>
        <v>0</v>
      </c>
    </row>
    <row r="127" spans="1:13" ht="30" customHeight="1" x14ac:dyDescent="0.25">
      <c r="A127" s="46">
        <v>8</v>
      </c>
      <c r="B127" s="24" t="s">
        <v>41</v>
      </c>
      <c r="C127" s="25" t="s">
        <v>35</v>
      </c>
      <c r="D127" s="25" t="s">
        <v>36</v>
      </c>
      <c r="E127" s="26">
        <v>0.5</v>
      </c>
      <c r="F127" s="26">
        <f t="shared" si="42"/>
        <v>0.5</v>
      </c>
      <c r="G127" s="26">
        <v>0</v>
      </c>
      <c r="H127" s="26">
        <f t="shared" si="43"/>
        <v>0</v>
      </c>
      <c r="I127" s="27" t="s">
        <v>25</v>
      </c>
      <c r="J127" s="26">
        <v>0</v>
      </c>
      <c r="K127" s="26">
        <f t="shared" si="44"/>
        <v>0</v>
      </c>
      <c r="L127" s="27" t="s">
        <v>25</v>
      </c>
      <c r="M127" s="47">
        <f>F127-H127-K127+1</f>
        <v>1.5</v>
      </c>
    </row>
    <row r="128" spans="1:13" ht="39.75" customHeight="1" x14ac:dyDescent="0.25">
      <c r="A128" s="46">
        <v>9</v>
      </c>
      <c r="B128" s="24" t="s">
        <v>32</v>
      </c>
      <c r="C128" s="29" t="s">
        <v>37</v>
      </c>
      <c r="D128" s="25" t="s">
        <v>18</v>
      </c>
      <c r="E128" s="26">
        <v>0.01</v>
      </c>
      <c r="F128" s="26">
        <f t="shared" si="42"/>
        <v>0.03</v>
      </c>
      <c r="G128" s="26">
        <v>0</v>
      </c>
      <c r="H128" s="30">
        <f t="shared" si="43"/>
        <v>0</v>
      </c>
      <c r="I128" s="27" t="s">
        <v>25</v>
      </c>
      <c r="J128" s="26">
        <v>0</v>
      </c>
      <c r="K128" s="26">
        <f t="shared" si="44"/>
        <v>0</v>
      </c>
      <c r="L128" s="27" t="s">
        <v>25</v>
      </c>
      <c r="M128" s="53">
        <f>F128-H128-K128+0.07</f>
        <v>0.1</v>
      </c>
    </row>
    <row r="129" spans="1:13" ht="30" customHeight="1" x14ac:dyDescent="0.25">
      <c r="A129" s="46">
        <v>10</v>
      </c>
      <c r="B129" s="24" t="s">
        <v>32</v>
      </c>
      <c r="C129" s="29" t="s">
        <v>40</v>
      </c>
      <c r="D129" s="25" t="s">
        <v>19</v>
      </c>
      <c r="E129" s="26">
        <v>7.0000000000000007E-2</v>
      </c>
      <c r="F129" s="26">
        <f t="shared" si="42"/>
        <v>0.47400000000000003</v>
      </c>
      <c r="G129" s="26">
        <v>0</v>
      </c>
      <c r="H129" s="26">
        <f t="shared" si="43"/>
        <v>0</v>
      </c>
      <c r="I129" s="27" t="s">
        <v>25</v>
      </c>
      <c r="J129" s="26">
        <v>0</v>
      </c>
      <c r="K129" s="26">
        <f t="shared" si="44"/>
        <v>0.42899999999999999</v>
      </c>
      <c r="L129" s="27" t="s">
        <v>25</v>
      </c>
      <c r="M129" s="47">
        <f>F129-H129-K129+0.206</f>
        <v>0.251</v>
      </c>
    </row>
    <row r="130" spans="1:13" ht="37.5" customHeight="1" x14ac:dyDescent="0.25">
      <c r="A130" s="46">
        <v>11</v>
      </c>
      <c r="B130" s="24" t="s">
        <v>32</v>
      </c>
      <c r="C130" s="25" t="s">
        <v>38</v>
      </c>
      <c r="D130" s="25" t="s">
        <v>39</v>
      </c>
      <c r="E130" s="26">
        <v>0</v>
      </c>
      <c r="F130" s="26">
        <f t="shared" si="42"/>
        <v>0</v>
      </c>
      <c r="G130" s="26">
        <v>0</v>
      </c>
      <c r="H130" s="26">
        <f t="shared" si="43"/>
        <v>0</v>
      </c>
      <c r="I130" s="27" t="s">
        <v>25</v>
      </c>
      <c r="J130" s="26">
        <v>0</v>
      </c>
      <c r="K130" s="26">
        <f t="shared" si="44"/>
        <v>0</v>
      </c>
      <c r="L130" s="27" t="s">
        <v>25</v>
      </c>
      <c r="M130" s="47">
        <f t="shared" si="45"/>
        <v>0</v>
      </c>
    </row>
    <row r="131" spans="1:13" ht="34.5" customHeight="1" thickBot="1" x14ac:dyDescent="0.3">
      <c r="A131" s="48">
        <v>12</v>
      </c>
      <c r="B131" s="49" t="s">
        <v>33</v>
      </c>
      <c r="C131" s="50" t="s">
        <v>191</v>
      </c>
      <c r="D131" s="50" t="s">
        <v>192</v>
      </c>
      <c r="E131" s="51">
        <v>0</v>
      </c>
      <c r="F131" s="51">
        <f t="shared" si="42"/>
        <v>0</v>
      </c>
      <c r="G131" s="51">
        <v>0</v>
      </c>
      <c r="H131" s="51">
        <f t="shared" si="43"/>
        <v>0</v>
      </c>
      <c r="I131" s="45" t="s">
        <v>25</v>
      </c>
      <c r="J131" s="51">
        <v>0</v>
      </c>
      <c r="K131" s="51">
        <f t="shared" si="44"/>
        <v>0</v>
      </c>
      <c r="L131" s="45" t="s">
        <v>25</v>
      </c>
      <c r="M131" s="52">
        <f t="shared" ref="M131" si="46">F131-H131-K131</f>
        <v>0</v>
      </c>
    </row>
    <row r="132" spans="1:13" ht="14.1" customHeight="1" x14ac:dyDescent="0.25"/>
    <row r="133" spans="1:13" ht="14.1" customHeight="1" x14ac:dyDescent="0.25"/>
    <row r="134" spans="1:13" ht="14.1" customHeight="1" x14ac:dyDescent="0.25"/>
    <row r="135" spans="1:13" ht="13.35" customHeight="1" x14ac:dyDescent="0.25"/>
    <row r="136" spans="1:13" ht="13.35" customHeight="1" x14ac:dyDescent="0.25"/>
    <row r="137" spans="1:13" ht="13.35" customHeight="1" x14ac:dyDescent="0.25"/>
    <row r="138" spans="1:13" ht="13.35" customHeight="1" x14ac:dyDescent="0.25"/>
    <row r="139" spans="1:13" ht="13.35" customHeight="1" x14ac:dyDescent="0.25"/>
    <row r="140" spans="1:13" ht="30" customHeight="1" x14ac:dyDescent="0.25">
      <c r="C140" s="215" t="s">
        <v>193</v>
      </c>
      <c r="D140" s="215"/>
      <c r="E140" s="215"/>
      <c r="F140" s="215"/>
      <c r="G140" s="215"/>
      <c r="H140" s="215"/>
      <c r="I140" s="215"/>
      <c r="J140" s="215"/>
      <c r="K140" s="215"/>
      <c r="L140" s="215"/>
    </row>
    <row r="141" spans="1:13" ht="15" customHeight="1" x14ac:dyDescent="0.25"/>
    <row r="142" spans="1:13" ht="15" customHeight="1" x14ac:dyDescent="0.25"/>
    <row r="143" spans="1:13" ht="30" customHeight="1" x14ac:dyDescent="0.25">
      <c r="B143" s="22" t="s">
        <v>0</v>
      </c>
      <c r="C143" s="22"/>
      <c r="D143" s="22"/>
      <c r="E143" s="22"/>
      <c r="F143" s="22"/>
    </row>
    <row r="144" spans="1:13" ht="18" customHeight="1" thickBot="1" x14ac:dyDescent="0.3"/>
    <row r="145" spans="1:13" ht="30" customHeight="1" x14ac:dyDescent="0.25">
      <c r="A145" s="216" t="s">
        <v>1</v>
      </c>
      <c r="B145" s="214" t="s">
        <v>2</v>
      </c>
      <c r="C145" s="214" t="s">
        <v>3</v>
      </c>
      <c r="D145" s="219" t="s">
        <v>4</v>
      </c>
      <c r="E145" s="214" t="s">
        <v>8</v>
      </c>
      <c r="F145" s="214"/>
      <c r="G145" s="214" t="s">
        <v>7</v>
      </c>
      <c r="H145" s="214"/>
      <c r="I145" s="214"/>
      <c r="J145" s="214" t="s">
        <v>9</v>
      </c>
      <c r="K145" s="214"/>
      <c r="L145" s="214"/>
      <c r="M145" s="212" t="s">
        <v>10</v>
      </c>
    </row>
    <row r="146" spans="1:13" ht="60" customHeight="1" x14ac:dyDescent="0.25">
      <c r="A146" s="217"/>
      <c r="B146" s="218"/>
      <c r="C146" s="218"/>
      <c r="D146" s="220"/>
      <c r="E146" s="73" t="s">
        <v>145</v>
      </c>
      <c r="F146" s="74" t="s">
        <v>5</v>
      </c>
      <c r="G146" s="73" t="s">
        <v>6</v>
      </c>
      <c r="H146" s="74" t="s">
        <v>5</v>
      </c>
      <c r="I146" s="73" t="s">
        <v>24</v>
      </c>
      <c r="J146" s="73" t="s">
        <v>6</v>
      </c>
      <c r="K146" s="74" t="s">
        <v>5</v>
      </c>
      <c r="L146" s="73" t="s">
        <v>23</v>
      </c>
      <c r="M146" s="213"/>
    </row>
    <row r="147" spans="1:13" ht="27.6" customHeight="1" x14ac:dyDescent="0.25">
      <c r="A147" s="46">
        <v>1</v>
      </c>
      <c r="B147" s="24" t="s">
        <v>32</v>
      </c>
      <c r="C147" s="25" t="s">
        <v>11</v>
      </c>
      <c r="D147" s="25" t="s">
        <v>15</v>
      </c>
      <c r="E147" s="26">
        <v>150</v>
      </c>
      <c r="F147" s="26">
        <f t="shared" ref="F147:F154" si="47">F120+E147</f>
        <v>435</v>
      </c>
      <c r="G147" s="26">
        <v>0</v>
      </c>
      <c r="H147" s="26">
        <f t="shared" ref="H147:H157" si="48">H120+G147</f>
        <v>330</v>
      </c>
      <c r="I147" s="27" t="s">
        <v>25</v>
      </c>
      <c r="J147" s="26">
        <v>0</v>
      </c>
      <c r="K147" s="26">
        <f t="shared" ref="K147:K157" si="49">K120+J147</f>
        <v>0</v>
      </c>
      <c r="L147" s="27" t="s">
        <v>25</v>
      </c>
      <c r="M147" s="47">
        <f>(330+F147)-H147-K147</f>
        <v>435</v>
      </c>
    </row>
    <row r="148" spans="1:13" ht="27.6" customHeight="1" x14ac:dyDescent="0.25">
      <c r="A148" s="46">
        <v>2</v>
      </c>
      <c r="B148" s="24" t="s">
        <v>32</v>
      </c>
      <c r="C148" s="25" t="s">
        <v>12</v>
      </c>
      <c r="D148" s="25" t="s">
        <v>16</v>
      </c>
      <c r="E148" s="28">
        <v>2.4620000000000002</v>
      </c>
      <c r="F148" s="26">
        <f t="shared" si="47"/>
        <v>33.973000000000006</v>
      </c>
      <c r="G148" s="28">
        <v>2.4620000000000002</v>
      </c>
      <c r="H148" s="28">
        <f t="shared" si="48"/>
        <v>33.973000000000006</v>
      </c>
      <c r="I148" s="25" t="s">
        <v>188</v>
      </c>
      <c r="J148" s="26">
        <v>0</v>
      </c>
      <c r="K148" s="26">
        <f t="shared" si="49"/>
        <v>0</v>
      </c>
      <c r="L148" s="27" t="s">
        <v>25</v>
      </c>
      <c r="M148" s="47">
        <f t="shared" ref="M148:M157" si="50">F148-H148-K148</f>
        <v>0</v>
      </c>
    </row>
    <row r="149" spans="1:13" ht="27.6" customHeight="1" x14ac:dyDescent="0.25">
      <c r="A149" s="46">
        <v>3</v>
      </c>
      <c r="B149" s="29" t="s">
        <v>42</v>
      </c>
      <c r="C149" s="25" t="s">
        <v>13</v>
      </c>
      <c r="D149" s="25" t="s">
        <v>17</v>
      </c>
      <c r="E149" s="26">
        <v>0</v>
      </c>
      <c r="F149" s="26">
        <f t="shared" si="47"/>
        <v>0.11</v>
      </c>
      <c r="G149" s="30">
        <v>0</v>
      </c>
      <c r="H149" s="26">
        <f t="shared" si="48"/>
        <v>0.11</v>
      </c>
      <c r="I149" s="27" t="s">
        <v>25</v>
      </c>
      <c r="J149" s="26">
        <v>0</v>
      </c>
      <c r="K149" s="26">
        <f t="shared" si="49"/>
        <v>0</v>
      </c>
      <c r="L149" s="27" t="s">
        <v>25</v>
      </c>
      <c r="M149" s="47">
        <f t="shared" si="50"/>
        <v>0</v>
      </c>
    </row>
    <row r="150" spans="1:13" ht="27.6" customHeight="1" x14ac:dyDescent="0.25">
      <c r="A150" s="46">
        <v>4</v>
      </c>
      <c r="B150" s="29" t="s">
        <v>42</v>
      </c>
      <c r="C150" s="25" t="s">
        <v>26</v>
      </c>
      <c r="D150" s="25" t="s">
        <v>27</v>
      </c>
      <c r="E150" s="26">
        <v>0</v>
      </c>
      <c r="F150" s="26">
        <f t="shared" si="47"/>
        <v>0</v>
      </c>
      <c r="G150" s="30">
        <v>0</v>
      </c>
      <c r="H150" s="32">
        <f t="shared" si="48"/>
        <v>0</v>
      </c>
      <c r="I150" s="27" t="s">
        <v>25</v>
      </c>
      <c r="J150" s="26">
        <v>0</v>
      </c>
      <c r="K150" s="26">
        <f t="shared" si="49"/>
        <v>0</v>
      </c>
      <c r="L150" s="27" t="s">
        <v>25</v>
      </c>
      <c r="M150" s="47">
        <f t="shared" si="50"/>
        <v>0</v>
      </c>
    </row>
    <row r="151" spans="1:13" ht="27.6" customHeight="1" x14ac:dyDescent="0.25">
      <c r="A151" s="46">
        <v>5</v>
      </c>
      <c r="B151" s="24" t="s">
        <v>33</v>
      </c>
      <c r="C151" s="25" t="s">
        <v>28</v>
      </c>
      <c r="D151" s="25" t="s">
        <v>29</v>
      </c>
      <c r="E151" s="26">
        <v>0</v>
      </c>
      <c r="F151" s="26">
        <f t="shared" si="47"/>
        <v>0</v>
      </c>
      <c r="G151" s="26">
        <v>0</v>
      </c>
      <c r="H151" s="26">
        <f t="shared" si="48"/>
        <v>0</v>
      </c>
      <c r="I151" s="27" t="s">
        <v>25</v>
      </c>
      <c r="J151" s="26">
        <v>0</v>
      </c>
      <c r="K151" s="26">
        <f t="shared" si="49"/>
        <v>0</v>
      </c>
      <c r="L151" s="27" t="s">
        <v>25</v>
      </c>
      <c r="M151" s="47">
        <f t="shared" si="50"/>
        <v>0</v>
      </c>
    </row>
    <row r="152" spans="1:13" ht="27.95" customHeight="1" x14ac:dyDescent="0.25">
      <c r="A152" s="46">
        <v>6</v>
      </c>
      <c r="B152" s="24" t="s">
        <v>33</v>
      </c>
      <c r="C152" s="25" t="s">
        <v>30</v>
      </c>
      <c r="D152" s="31" t="s">
        <v>31</v>
      </c>
      <c r="E152" s="26">
        <v>0</v>
      </c>
      <c r="F152" s="26">
        <f t="shared" si="47"/>
        <v>0</v>
      </c>
      <c r="G152" s="26">
        <v>0</v>
      </c>
      <c r="H152" s="26">
        <f t="shared" si="48"/>
        <v>0</v>
      </c>
      <c r="I152" s="27" t="s">
        <v>25</v>
      </c>
      <c r="J152" s="26">
        <v>0</v>
      </c>
      <c r="K152" s="26">
        <f t="shared" si="49"/>
        <v>0</v>
      </c>
      <c r="L152" s="27" t="s">
        <v>25</v>
      </c>
      <c r="M152" s="47">
        <f t="shared" si="50"/>
        <v>0</v>
      </c>
    </row>
    <row r="153" spans="1:13" ht="27.6" customHeight="1" x14ac:dyDescent="0.25">
      <c r="A153" s="46">
        <v>7</v>
      </c>
      <c r="B153" s="24" t="s">
        <v>34</v>
      </c>
      <c r="C153" s="25" t="s">
        <v>14</v>
      </c>
      <c r="D153" s="25" t="s">
        <v>20</v>
      </c>
      <c r="E153" s="32">
        <v>1.1000000000000001</v>
      </c>
      <c r="F153" s="32">
        <f t="shared" si="47"/>
        <v>4.4000000000000004</v>
      </c>
      <c r="G153" s="26">
        <v>0</v>
      </c>
      <c r="H153" s="30">
        <f t="shared" si="48"/>
        <v>0</v>
      </c>
      <c r="I153" s="27" t="s">
        <v>25</v>
      </c>
      <c r="J153" s="32">
        <f>E153</f>
        <v>1.1000000000000001</v>
      </c>
      <c r="K153" s="32">
        <f t="shared" si="49"/>
        <v>4.4000000000000004</v>
      </c>
      <c r="L153" s="33" t="s">
        <v>190</v>
      </c>
      <c r="M153" s="47">
        <f t="shared" si="50"/>
        <v>0</v>
      </c>
    </row>
    <row r="154" spans="1:13" ht="27.6" customHeight="1" x14ac:dyDescent="0.25">
      <c r="A154" s="46">
        <v>8</v>
      </c>
      <c r="B154" s="24" t="s">
        <v>41</v>
      </c>
      <c r="C154" s="25" t="s">
        <v>35</v>
      </c>
      <c r="D154" s="25" t="s">
        <v>36</v>
      </c>
      <c r="E154" s="32">
        <v>0</v>
      </c>
      <c r="F154" s="32">
        <f t="shared" si="47"/>
        <v>0.5</v>
      </c>
      <c r="G154" s="26">
        <v>0</v>
      </c>
      <c r="H154" s="30">
        <f t="shared" si="48"/>
        <v>0</v>
      </c>
      <c r="I154" s="27" t="s">
        <v>25</v>
      </c>
      <c r="J154" s="26">
        <v>0</v>
      </c>
      <c r="K154" s="26">
        <f t="shared" si="49"/>
        <v>0</v>
      </c>
      <c r="L154" s="27" t="s">
        <v>25</v>
      </c>
      <c r="M154" s="54">
        <f>F154-H154-K154+1</f>
        <v>1.5</v>
      </c>
    </row>
    <row r="155" spans="1:13" ht="42.75" customHeight="1" x14ac:dyDescent="0.25">
      <c r="A155" s="46">
        <v>9</v>
      </c>
      <c r="B155" s="24" t="s">
        <v>32</v>
      </c>
      <c r="C155" s="29" t="s">
        <v>37</v>
      </c>
      <c r="D155" s="25" t="s">
        <v>18</v>
      </c>
      <c r="E155" s="26">
        <v>0</v>
      </c>
      <c r="F155" s="26">
        <f>F128+E155</f>
        <v>0.03</v>
      </c>
      <c r="G155" s="26">
        <v>0</v>
      </c>
      <c r="H155" s="30">
        <f t="shared" si="48"/>
        <v>0</v>
      </c>
      <c r="I155" s="27" t="s">
        <v>25</v>
      </c>
      <c r="J155" s="26">
        <v>0</v>
      </c>
      <c r="K155" s="26">
        <f t="shared" si="49"/>
        <v>0</v>
      </c>
      <c r="L155" s="25" t="s">
        <v>184</v>
      </c>
      <c r="M155" s="53">
        <f>F155-H155-K155+0.07</f>
        <v>0.1</v>
      </c>
    </row>
    <row r="156" spans="1:13" ht="29.1" customHeight="1" x14ac:dyDescent="0.25">
      <c r="A156" s="46">
        <v>10</v>
      </c>
      <c r="B156" s="24" t="s">
        <v>32</v>
      </c>
      <c r="C156" s="29" t="s">
        <v>40</v>
      </c>
      <c r="D156" s="25" t="s">
        <v>19</v>
      </c>
      <c r="E156" s="26">
        <v>0.04</v>
      </c>
      <c r="F156" s="26">
        <f>F129+E156</f>
        <v>0.51400000000000001</v>
      </c>
      <c r="G156" s="26">
        <v>0</v>
      </c>
      <c r="H156" s="26">
        <f t="shared" si="48"/>
        <v>0</v>
      </c>
      <c r="I156" s="27" t="s">
        <v>25</v>
      </c>
      <c r="J156" s="26">
        <v>0</v>
      </c>
      <c r="K156" s="26">
        <f t="shared" si="49"/>
        <v>0.42899999999999999</v>
      </c>
      <c r="L156" s="25" t="s">
        <v>184</v>
      </c>
      <c r="M156" s="47">
        <f>F156-H156-K156+0.206</f>
        <v>0.29100000000000004</v>
      </c>
    </row>
    <row r="157" spans="1:13" ht="27.6" customHeight="1" x14ac:dyDescent="0.25">
      <c r="A157" s="46">
        <v>11</v>
      </c>
      <c r="B157" s="24" t="s">
        <v>32</v>
      </c>
      <c r="C157" s="25" t="s">
        <v>38</v>
      </c>
      <c r="D157" s="25" t="s">
        <v>39</v>
      </c>
      <c r="E157" s="26">
        <v>0</v>
      </c>
      <c r="F157" s="26">
        <f>F130+E157</f>
        <v>0</v>
      </c>
      <c r="G157" s="26">
        <v>0</v>
      </c>
      <c r="H157" s="26">
        <f t="shared" si="48"/>
        <v>0</v>
      </c>
      <c r="I157" s="27" t="s">
        <v>25</v>
      </c>
      <c r="J157" s="26">
        <v>0</v>
      </c>
      <c r="K157" s="26">
        <f t="shared" si="49"/>
        <v>0</v>
      </c>
      <c r="L157" s="27" t="s">
        <v>25</v>
      </c>
      <c r="M157" s="47">
        <f t="shared" si="50"/>
        <v>0</v>
      </c>
    </row>
    <row r="158" spans="1:13" ht="25.5" customHeight="1" thickBot="1" x14ac:dyDescent="0.3">
      <c r="A158" s="48">
        <v>12</v>
      </c>
      <c r="B158" s="49" t="s">
        <v>33</v>
      </c>
      <c r="C158" s="50" t="s">
        <v>191</v>
      </c>
      <c r="D158" s="50" t="s">
        <v>192</v>
      </c>
      <c r="E158" s="51">
        <v>0</v>
      </c>
      <c r="F158" s="51">
        <f>F131+E158</f>
        <v>0</v>
      </c>
      <c r="G158" s="51">
        <v>0</v>
      </c>
      <c r="H158" s="51">
        <f t="shared" ref="H158" si="51">H131+G158</f>
        <v>0</v>
      </c>
      <c r="I158" s="45" t="s">
        <v>25</v>
      </c>
      <c r="J158" s="51">
        <v>0</v>
      </c>
      <c r="K158" s="51">
        <f t="shared" ref="K158" si="52">K131+J158</f>
        <v>0</v>
      </c>
      <c r="L158" s="45" t="s">
        <v>25</v>
      </c>
      <c r="M158" s="52">
        <f t="shared" ref="M158" si="53">F158-H158-K158</f>
        <v>0</v>
      </c>
    </row>
    <row r="159" spans="1:13" ht="15.95" customHeight="1" x14ac:dyDescent="0.25"/>
    <row r="160" spans="1:13" ht="15.95" customHeight="1" x14ac:dyDescent="0.25"/>
    <row r="161" spans="1:13" ht="15.95" customHeight="1" x14ac:dyDescent="0.25"/>
    <row r="162" spans="1:13" ht="15.95" customHeight="1" x14ac:dyDescent="0.25"/>
    <row r="163" spans="1:13" ht="13.35" customHeight="1" x14ac:dyDescent="0.25"/>
    <row r="164" spans="1:13" ht="13.35" customHeight="1" x14ac:dyDescent="0.25"/>
    <row r="165" spans="1:13" ht="13.35" customHeight="1" x14ac:dyDescent="0.25"/>
    <row r="166" spans="1:13" ht="13.35" customHeight="1" x14ac:dyDescent="0.25"/>
    <row r="167" spans="1:13" ht="13.35" customHeight="1" x14ac:dyDescent="0.25"/>
    <row r="168" spans="1:13" ht="13.35" customHeight="1" x14ac:dyDescent="0.25"/>
    <row r="169" spans="1:13" ht="30" customHeight="1" x14ac:dyDescent="0.25">
      <c r="C169" s="215" t="s">
        <v>193</v>
      </c>
      <c r="D169" s="215"/>
      <c r="E169" s="215"/>
      <c r="F169" s="215"/>
      <c r="G169" s="215"/>
      <c r="H169" s="215"/>
      <c r="I169" s="215"/>
      <c r="J169" s="215"/>
      <c r="K169" s="215"/>
      <c r="L169" s="215"/>
    </row>
    <row r="170" spans="1:13" ht="15" customHeight="1" x14ac:dyDescent="0.25"/>
    <row r="171" spans="1:13" ht="15" customHeight="1" x14ac:dyDescent="0.25"/>
    <row r="172" spans="1:13" ht="30" customHeight="1" x14ac:dyDescent="0.25">
      <c r="B172" s="22" t="s">
        <v>0</v>
      </c>
      <c r="C172" s="22"/>
      <c r="D172" s="22"/>
      <c r="E172" s="22"/>
      <c r="F172" s="22"/>
    </row>
    <row r="173" spans="1:13" ht="18" customHeight="1" thickBot="1" x14ac:dyDescent="0.3"/>
    <row r="174" spans="1:13" ht="30" customHeight="1" x14ac:dyDescent="0.25">
      <c r="A174" s="216" t="s">
        <v>1</v>
      </c>
      <c r="B174" s="214" t="s">
        <v>2</v>
      </c>
      <c r="C174" s="214" t="s">
        <v>3</v>
      </c>
      <c r="D174" s="219" t="s">
        <v>4</v>
      </c>
      <c r="E174" s="214" t="s">
        <v>8</v>
      </c>
      <c r="F174" s="214"/>
      <c r="G174" s="214" t="s">
        <v>7</v>
      </c>
      <c r="H174" s="214"/>
      <c r="I174" s="214"/>
      <c r="J174" s="214" t="s">
        <v>9</v>
      </c>
      <c r="K174" s="214"/>
      <c r="L174" s="214"/>
      <c r="M174" s="212" t="s">
        <v>10</v>
      </c>
    </row>
    <row r="175" spans="1:13" ht="60" customHeight="1" x14ac:dyDescent="0.25">
      <c r="A175" s="217"/>
      <c r="B175" s="218"/>
      <c r="C175" s="218"/>
      <c r="D175" s="220"/>
      <c r="E175" s="73" t="s">
        <v>146</v>
      </c>
      <c r="F175" s="74" t="s">
        <v>5</v>
      </c>
      <c r="G175" s="73" t="s">
        <v>6</v>
      </c>
      <c r="H175" s="74" t="s">
        <v>5</v>
      </c>
      <c r="I175" s="73" t="s">
        <v>24</v>
      </c>
      <c r="J175" s="73" t="s">
        <v>6</v>
      </c>
      <c r="K175" s="74" t="s">
        <v>5</v>
      </c>
      <c r="L175" s="73" t="s">
        <v>23</v>
      </c>
      <c r="M175" s="213"/>
    </row>
    <row r="176" spans="1:13" ht="27.6" customHeight="1" x14ac:dyDescent="0.25">
      <c r="A176" s="46">
        <v>1</v>
      </c>
      <c r="B176" s="24" t="s">
        <v>32</v>
      </c>
      <c r="C176" s="25" t="s">
        <v>11</v>
      </c>
      <c r="D176" s="25" t="s">
        <v>15</v>
      </c>
      <c r="E176" s="26">
        <v>0</v>
      </c>
      <c r="F176" s="26">
        <f>F147+E176</f>
        <v>435</v>
      </c>
      <c r="G176" s="26">
        <v>0</v>
      </c>
      <c r="H176" s="26">
        <f>H147+G176</f>
        <v>330</v>
      </c>
      <c r="I176" s="27" t="s">
        <v>25</v>
      </c>
      <c r="J176" s="26">
        <v>0</v>
      </c>
      <c r="K176" s="26">
        <f>K147+J176</f>
        <v>0</v>
      </c>
      <c r="L176" s="27" t="s">
        <v>25</v>
      </c>
      <c r="M176" s="47">
        <f>(330+F176)-H176-K176</f>
        <v>435</v>
      </c>
    </row>
    <row r="177" spans="1:13" ht="27.6" customHeight="1" x14ac:dyDescent="0.25">
      <c r="A177" s="46">
        <v>2</v>
      </c>
      <c r="B177" s="24" t="s">
        <v>32</v>
      </c>
      <c r="C177" s="25" t="s">
        <v>12</v>
      </c>
      <c r="D177" s="25" t="s">
        <v>16</v>
      </c>
      <c r="E177" s="28">
        <v>8.6110000000000007</v>
      </c>
      <c r="F177" s="26">
        <f>F148+E177</f>
        <v>42.584000000000003</v>
      </c>
      <c r="G177" s="28">
        <v>8.6110000000000007</v>
      </c>
      <c r="H177" s="28">
        <f>H148+G177</f>
        <v>42.584000000000003</v>
      </c>
      <c r="I177" s="25" t="s">
        <v>188</v>
      </c>
      <c r="J177" s="26">
        <v>0</v>
      </c>
      <c r="K177" s="26">
        <f>K148+J177</f>
        <v>0</v>
      </c>
      <c r="L177" s="27" t="s">
        <v>25</v>
      </c>
      <c r="M177" s="47">
        <f t="shared" ref="M177:M186" si="54">F177-H177-K177</f>
        <v>0</v>
      </c>
    </row>
    <row r="178" spans="1:13" ht="27.6" customHeight="1" x14ac:dyDescent="0.25">
      <c r="A178" s="46">
        <v>3</v>
      </c>
      <c r="B178" s="29" t="s">
        <v>42</v>
      </c>
      <c r="C178" s="25" t="s">
        <v>13</v>
      </c>
      <c r="D178" s="25" t="s">
        <v>17</v>
      </c>
      <c r="E178" s="26">
        <v>0</v>
      </c>
      <c r="F178" s="26">
        <f>F149+E178</f>
        <v>0.11</v>
      </c>
      <c r="G178" s="30">
        <v>0</v>
      </c>
      <c r="H178" s="26">
        <f>H149+G178</f>
        <v>0.11</v>
      </c>
      <c r="I178" s="27" t="s">
        <v>25</v>
      </c>
      <c r="J178" s="26">
        <v>0</v>
      </c>
      <c r="K178" s="26">
        <f>K149+J178</f>
        <v>0</v>
      </c>
      <c r="L178" s="27" t="s">
        <v>25</v>
      </c>
      <c r="M178" s="47">
        <f t="shared" si="54"/>
        <v>0</v>
      </c>
    </row>
    <row r="179" spans="1:13" ht="27.6" customHeight="1" x14ac:dyDescent="0.25">
      <c r="A179" s="46">
        <v>4</v>
      </c>
      <c r="B179" s="29" t="s">
        <v>42</v>
      </c>
      <c r="C179" s="25" t="s">
        <v>26</v>
      </c>
      <c r="D179" s="25" t="s">
        <v>27</v>
      </c>
      <c r="E179" s="26">
        <v>0</v>
      </c>
      <c r="F179" s="26">
        <f>F150+E179</f>
        <v>0</v>
      </c>
      <c r="G179" s="30">
        <v>0</v>
      </c>
      <c r="H179" s="32">
        <f>H150+G179</f>
        <v>0</v>
      </c>
      <c r="I179" s="27" t="s">
        <v>25</v>
      </c>
      <c r="J179" s="26">
        <v>0</v>
      </c>
      <c r="K179" s="26">
        <f>K150+J179</f>
        <v>0</v>
      </c>
      <c r="L179" s="27" t="s">
        <v>25</v>
      </c>
      <c r="M179" s="47">
        <f t="shared" si="54"/>
        <v>0</v>
      </c>
    </row>
    <row r="180" spans="1:13" ht="27.6" customHeight="1" x14ac:dyDescent="0.25">
      <c r="A180" s="46">
        <v>5</v>
      </c>
      <c r="B180" s="24" t="s">
        <v>33</v>
      </c>
      <c r="C180" s="25" t="s">
        <v>28</v>
      </c>
      <c r="D180" s="25" t="s">
        <v>29</v>
      </c>
      <c r="E180" s="26">
        <v>0</v>
      </c>
      <c r="F180" s="26">
        <f>F151+E180</f>
        <v>0</v>
      </c>
      <c r="G180" s="26">
        <v>0</v>
      </c>
      <c r="H180" s="26">
        <f>H151+G180</f>
        <v>0</v>
      </c>
      <c r="I180" s="27" t="s">
        <v>25</v>
      </c>
      <c r="J180" s="26">
        <v>0</v>
      </c>
      <c r="K180" s="26">
        <f>K151+J180</f>
        <v>0</v>
      </c>
      <c r="L180" s="27" t="s">
        <v>25</v>
      </c>
      <c r="M180" s="47">
        <f t="shared" si="54"/>
        <v>0</v>
      </c>
    </row>
    <row r="181" spans="1:13" ht="27.6" customHeight="1" x14ac:dyDescent="0.25">
      <c r="A181" s="46">
        <v>6</v>
      </c>
      <c r="B181" s="24" t="s">
        <v>33</v>
      </c>
      <c r="C181" s="25" t="s">
        <v>30</v>
      </c>
      <c r="D181" s="31" t="s">
        <v>31</v>
      </c>
      <c r="E181" s="26">
        <v>0</v>
      </c>
      <c r="F181" s="26">
        <f>F152+E181</f>
        <v>0</v>
      </c>
      <c r="G181" s="26">
        <v>0</v>
      </c>
      <c r="H181" s="26">
        <f>H152+G181</f>
        <v>0</v>
      </c>
      <c r="I181" s="27" t="s">
        <v>25</v>
      </c>
      <c r="J181" s="26">
        <v>0</v>
      </c>
      <c r="K181" s="26">
        <f>K152+J181</f>
        <v>0</v>
      </c>
      <c r="L181" s="27" t="s">
        <v>25</v>
      </c>
      <c r="M181" s="47">
        <f t="shared" si="54"/>
        <v>0</v>
      </c>
    </row>
    <row r="182" spans="1:13" ht="27.6" customHeight="1" x14ac:dyDescent="0.25">
      <c r="A182" s="46">
        <v>7</v>
      </c>
      <c r="B182" s="24" t="s">
        <v>34</v>
      </c>
      <c r="C182" s="25" t="s">
        <v>14</v>
      </c>
      <c r="D182" s="25" t="s">
        <v>20</v>
      </c>
      <c r="E182" s="32">
        <v>0</v>
      </c>
      <c r="F182" s="32">
        <f>F153+E182</f>
        <v>4.4000000000000004</v>
      </c>
      <c r="G182" s="26">
        <v>0</v>
      </c>
      <c r="H182" s="30">
        <f>H153+G182</f>
        <v>0</v>
      </c>
      <c r="I182" s="27" t="s">
        <v>25</v>
      </c>
      <c r="J182" s="32">
        <f>E182</f>
        <v>0</v>
      </c>
      <c r="K182" s="32">
        <f>K153+J182</f>
        <v>4.4000000000000004</v>
      </c>
      <c r="L182" s="27" t="s">
        <v>25</v>
      </c>
      <c r="M182" s="47">
        <f t="shared" si="54"/>
        <v>0</v>
      </c>
    </row>
    <row r="183" spans="1:13" ht="27.6" customHeight="1" x14ac:dyDescent="0.25">
      <c r="A183" s="46">
        <v>8</v>
      </c>
      <c r="B183" s="24" t="s">
        <v>41</v>
      </c>
      <c r="C183" s="25" t="s">
        <v>35</v>
      </c>
      <c r="D183" s="25" t="s">
        <v>36</v>
      </c>
      <c r="E183" s="26">
        <v>0</v>
      </c>
      <c r="F183" s="32">
        <f>F154+E183</f>
        <v>0.5</v>
      </c>
      <c r="G183" s="26">
        <v>0</v>
      </c>
      <c r="H183" s="30">
        <f>H154+G183</f>
        <v>0</v>
      </c>
      <c r="I183" s="27" t="s">
        <v>25</v>
      </c>
      <c r="J183" s="26">
        <v>0</v>
      </c>
      <c r="K183" s="26">
        <f>K154+J183</f>
        <v>0</v>
      </c>
      <c r="L183" s="27" t="s">
        <v>25</v>
      </c>
      <c r="M183" s="47">
        <f>F183-H183-K183+1</f>
        <v>1.5</v>
      </c>
    </row>
    <row r="184" spans="1:13" ht="43.5" customHeight="1" x14ac:dyDescent="0.25">
      <c r="A184" s="46">
        <v>9</v>
      </c>
      <c r="B184" s="24" t="s">
        <v>32</v>
      </c>
      <c r="C184" s="29" t="s">
        <v>37</v>
      </c>
      <c r="D184" s="25" t="s">
        <v>18</v>
      </c>
      <c r="E184" s="26">
        <v>0.01</v>
      </c>
      <c r="F184" s="26">
        <f>F155+E184</f>
        <v>0.04</v>
      </c>
      <c r="G184" s="26">
        <v>0</v>
      </c>
      <c r="H184" s="30">
        <f>H155+G184</f>
        <v>0</v>
      </c>
      <c r="I184" s="27" t="s">
        <v>25</v>
      </c>
      <c r="J184" s="26">
        <v>0</v>
      </c>
      <c r="K184" s="26">
        <f>K155+J184</f>
        <v>0</v>
      </c>
      <c r="L184" s="27" t="s">
        <v>25</v>
      </c>
      <c r="M184" s="54">
        <f>F184-H184-K184+0.07</f>
        <v>0.11000000000000001</v>
      </c>
    </row>
    <row r="185" spans="1:13" ht="27.6" customHeight="1" x14ac:dyDescent="0.25">
      <c r="A185" s="46">
        <v>10</v>
      </c>
      <c r="B185" s="24" t="s">
        <v>32</v>
      </c>
      <c r="C185" s="29" t="s">
        <v>40</v>
      </c>
      <c r="D185" s="25" t="s">
        <v>19</v>
      </c>
      <c r="E185" s="26">
        <v>0.06</v>
      </c>
      <c r="F185" s="26">
        <f>F156+E185</f>
        <v>0.57400000000000007</v>
      </c>
      <c r="G185" s="26">
        <v>0</v>
      </c>
      <c r="H185" s="26">
        <f>H156+G185</f>
        <v>0</v>
      </c>
      <c r="I185" s="27" t="s">
        <v>25</v>
      </c>
      <c r="J185" s="26">
        <v>0</v>
      </c>
      <c r="K185" s="26">
        <f>K156+J185</f>
        <v>0.42899999999999999</v>
      </c>
      <c r="L185" s="27" t="s">
        <v>25</v>
      </c>
      <c r="M185" s="47">
        <f>F185-H185-K185+0.206</f>
        <v>0.35100000000000009</v>
      </c>
    </row>
    <row r="186" spans="1:13" ht="27.6" customHeight="1" x14ac:dyDescent="0.25">
      <c r="A186" s="46">
        <v>11</v>
      </c>
      <c r="B186" s="24" t="s">
        <v>32</v>
      </c>
      <c r="C186" s="25" t="s">
        <v>38</v>
      </c>
      <c r="D186" s="25" t="s">
        <v>39</v>
      </c>
      <c r="E186" s="26">
        <v>0</v>
      </c>
      <c r="F186" s="26">
        <f>F157+E186</f>
        <v>0</v>
      </c>
      <c r="G186" s="26">
        <v>0</v>
      </c>
      <c r="H186" s="26">
        <f>H157+G186</f>
        <v>0</v>
      </c>
      <c r="I186" s="27" t="s">
        <v>25</v>
      </c>
      <c r="J186" s="26">
        <v>0</v>
      </c>
      <c r="K186" s="26">
        <f>K157+J186</f>
        <v>0</v>
      </c>
      <c r="L186" s="27" t="s">
        <v>25</v>
      </c>
      <c r="M186" s="47">
        <f t="shared" si="54"/>
        <v>0</v>
      </c>
    </row>
    <row r="187" spans="1:13" ht="29.25" customHeight="1" thickBot="1" x14ac:dyDescent="0.3">
      <c r="A187" s="48">
        <v>12</v>
      </c>
      <c r="B187" s="49" t="s">
        <v>33</v>
      </c>
      <c r="C187" s="50" t="s">
        <v>191</v>
      </c>
      <c r="D187" s="50" t="s">
        <v>192</v>
      </c>
      <c r="E187" s="51">
        <v>0</v>
      </c>
      <c r="F187" s="51">
        <f>F158+E187</f>
        <v>0</v>
      </c>
      <c r="G187" s="51">
        <v>0</v>
      </c>
      <c r="H187" s="51">
        <f>H158+G187</f>
        <v>0</v>
      </c>
      <c r="I187" s="45" t="s">
        <v>25</v>
      </c>
      <c r="J187" s="51">
        <v>0</v>
      </c>
      <c r="K187" s="51">
        <f>K158+J187</f>
        <v>0</v>
      </c>
      <c r="L187" s="45" t="s">
        <v>25</v>
      </c>
      <c r="M187" s="52">
        <f t="shared" ref="M187" si="55">F187-H187-K187</f>
        <v>0</v>
      </c>
    </row>
    <row r="188" spans="1:13" ht="16.350000000000001" customHeight="1" x14ac:dyDescent="0.25"/>
    <row r="189" spans="1:13" ht="16.350000000000001" customHeight="1" x14ac:dyDescent="0.25"/>
    <row r="190" spans="1:13" ht="13.35" customHeight="1" x14ac:dyDescent="0.25"/>
    <row r="191" spans="1:13" ht="13.35" customHeight="1" x14ac:dyDescent="0.25"/>
    <row r="192" spans="1:13" ht="13.35" customHeight="1" x14ac:dyDescent="0.25"/>
    <row r="193" spans="1:13" ht="13.35" customHeight="1" x14ac:dyDescent="0.25"/>
    <row r="195" spans="1:13" ht="15" customHeight="1" x14ac:dyDescent="0.25"/>
    <row r="196" spans="1:13" ht="15" customHeight="1" x14ac:dyDescent="0.25"/>
    <row r="197" spans="1:13" ht="15" customHeight="1" x14ac:dyDescent="0.25"/>
    <row r="198" spans="1:13" ht="30" customHeight="1" x14ac:dyDescent="0.25">
      <c r="C198" s="215" t="s">
        <v>193</v>
      </c>
      <c r="D198" s="215"/>
      <c r="E198" s="215"/>
      <c r="F198" s="215"/>
      <c r="G198" s="215"/>
      <c r="H198" s="215"/>
      <c r="I198" s="215"/>
      <c r="J198" s="215"/>
      <c r="K198" s="215"/>
      <c r="L198" s="215"/>
    </row>
    <row r="199" spans="1:13" ht="15" customHeight="1" x14ac:dyDescent="0.25"/>
    <row r="200" spans="1:13" ht="15" customHeight="1" x14ac:dyDescent="0.25"/>
    <row r="201" spans="1:13" ht="30" customHeight="1" x14ac:dyDescent="0.25">
      <c r="B201" s="22" t="s">
        <v>0</v>
      </c>
      <c r="C201" s="22"/>
      <c r="D201" s="22"/>
      <c r="E201" s="22"/>
      <c r="F201" s="22"/>
    </row>
    <row r="202" spans="1:13" ht="18" customHeight="1" thickBot="1" x14ac:dyDescent="0.3"/>
    <row r="203" spans="1:13" ht="30" customHeight="1" x14ac:dyDescent="0.25">
      <c r="A203" s="216" t="s">
        <v>1</v>
      </c>
      <c r="B203" s="214" t="s">
        <v>2</v>
      </c>
      <c r="C203" s="214" t="s">
        <v>3</v>
      </c>
      <c r="D203" s="219" t="s">
        <v>4</v>
      </c>
      <c r="E203" s="214" t="s">
        <v>8</v>
      </c>
      <c r="F203" s="214"/>
      <c r="G203" s="214" t="s">
        <v>7</v>
      </c>
      <c r="H203" s="214"/>
      <c r="I203" s="214"/>
      <c r="J203" s="214" t="s">
        <v>9</v>
      </c>
      <c r="K203" s="214"/>
      <c r="L203" s="214"/>
      <c r="M203" s="212" t="s">
        <v>10</v>
      </c>
    </row>
    <row r="204" spans="1:13" ht="60" customHeight="1" x14ac:dyDescent="0.25">
      <c r="A204" s="217"/>
      <c r="B204" s="218"/>
      <c r="C204" s="218"/>
      <c r="D204" s="220"/>
      <c r="E204" s="73" t="s">
        <v>140</v>
      </c>
      <c r="F204" s="74" t="s">
        <v>5</v>
      </c>
      <c r="G204" s="73" t="s">
        <v>6</v>
      </c>
      <c r="H204" s="74" t="s">
        <v>5</v>
      </c>
      <c r="I204" s="73" t="s">
        <v>24</v>
      </c>
      <c r="J204" s="73" t="s">
        <v>6</v>
      </c>
      <c r="K204" s="74" t="s">
        <v>5</v>
      </c>
      <c r="L204" s="73" t="s">
        <v>23</v>
      </c>
      <c r="M204" s="213"/>
    </row>
    <row r="205" spans="1:13" ht="27.6" customHeight="1" x14ac:dyDescent="0.25">
      <c r="A205" s="46">
        <v>1</v>
      </c>
      <c r="B205" s="24" t="s">
        <v>32</v>
      </c>
      <c r="C205" s="25" t="s">
        <v>11</v>
      </c>
      <c r="D205" s="25" t="s">
        <v>15</v>
      </c>
      <c r="E205" s="26">
        <v>160</v>
      </c>
      <c r="F205" s="26">
        <f t="shared" ref="F205:F212" si="56">F176+E205</f>
        <v>595</v>
      </c>
      <c r="G205" s="26">
        <v>0</v>
      </c>
      <c r="H205" s="26">
        <f t="shared" ref="H205:H212" si="57">H176+G205</f>
        <v>330</v>
      </c>
      <c r="I205" s="27" t="s">
        <v>25</v>
      </c>
      <c r="J205" s="26">
        <v>0</v>
      </c>
      <c r="K205" s="26">
        <f t="shared" ref="K205:K216" si="58">K176+J205</f>
        <v>0</v>
      </c>
      <c r="L205" s="27"/>
      <c r="M205" s="47">
        <f>(330+F205)-H205-K205</f>
        <v>595</v>
      </c>
    </row>
    <row r="206" spans="1:13" ht="27.6" customHeight="1" x14ac:dyDescent="0.25">
      <c r="A206" s="46">
        <v>2</v>
      </c>
      <c r="B206" s="24" t="s">
        <v>32</v>
      </c>
      <c r="C206" s="25" t="s">
        <v>12</v>
      </c>
      <c r="D206" s="25" t="s">
        <v>16</v>
      </c>
      <c r="E206" s="28">
        <v>2.4180000000000001</v>
      </c>
      <c r="F206" s="26">
        <f t="shared" si="56"/>
        <v>45.002000000000002</v>
      </c>
      <c r="G206" s="28">
        <v>2.4180000000000001</v>
      </c>
      <c r="H206" s="28">
        <f t="shared" si="57"/>
        <v>45.002000000000002</v>
      </c>
      <c r="I206" s="25" t="s">
        <v>188</v>
      </c>
      <c r="J206" s="26">
        <v>0</v>
      </c>
      <c r="K206" s="26">
        <f t="shared" si="58"/>
        <v>0</v>
      </c>
      <c r="L206" s="27" t="s">
        <v>25</v>
      </c>
      <c r="M206" s="47">
        <f t="shared" ref="M206:M215" si="59">F206-H206-K206</f>
        <v>0</v>
      </c>
    </row>
    <row r="207" spans="1:13" ht="27.6" customHeight="1" x14ac:dyDescent="0.25">
      <c r="A207" s="46">
        <v>3</v>
      </c>
      <c r="B207" s="29" t="s">
        <v>42</v>
      </c>
      <c r="C207" s="25" t="s">
        <v>13</v>
      </c>
      <c r="D207" s="25" t="s">
        <v>17</v>
      </c>
      <c r="E207" s="26">
        <v>0</v>
      </c>
      <c r="F207" s="26">
        <f t="shared" si="56"/>
        <v>0.11</v>
      </c>
      <c r="G207" s="30">
        <v>0</v>
      </c>
      <c r="H207" s="26">
        <f t="shared" si="57"/>
        <v>0.11</v>
      </c>
      <c r="I207" s="27" t="s">
        <v>25</v>
      </c>
      <c r="J207" s="26">
        <v>0</v>
      </c>
      <c r="K207" s="26">
        <f t="shared" si="58"/>
        <v>0</v>
      </c>
      <c r="L207" s="27" t="s">
        <v>25</v>
      </c>
      <c r="M207" s="47">
        <f t="shared" si="59"/>
        <v>0</v>
      </c>
    </row>
    <row r="208" spans="1:13" ht="27.6" customHeight="1" x14ac:dyDescent="0.25">
      <c r="A208" s="46">
        <v>4</v>
      </c>
      <c r="B208" s="29" t="s">
        <v>42</v>
      </c>
      <c r="C208" s="25" t="s">
        <v>26</v>
      </c>
      <c r="D208" s="25" t="s">
        <v>27</v>
      </c>
      <c r="E208" s="26">
        <v>0</v>
      </c>
      <c r="F208" s="26">
        <f t="shared" si="56"/>
        <v>0</v>
      </c>
      <c r="G208" s="30">
        <v>0</v>
      </c>
      <c r="H208" s="32">
        <f t="shared" si="57"/>
        <v>0</v>
      </c>
      <c r="I208" s="27" t="s">
        <v>25</v>
      </c>
      <c r="J208" s="26">
        <v>0</v>
      </c>
      <c r="K208" s="26">
        <f t="shared" si="58"/>
        <v>0</v>
      </c>
      <c r="L208" s="27" t="s">
        <v>25</v>
      </c>
      <c r="M208" s="47">
        <f t="shared" si="59"/>
        <v>0</v>
      </c>
    </row>
    <row r="209" spans="1:13" ht="27.6" customHeight="1" x14ac:dyDescent="0.25">
      <c r="A209" s="46">
        <v>5</v>
      </c>
      <c r="B209" s="24" t="s">
        <v>33</v>
      </c>
      <c r="C209" s="25" t="s">
        <v>28</v>
      </c>
      <c r="D209" s="25" t="s">
        <v>29</v>
      </c>
      <c r="E209" s="26">
        <v>0</v>
      </c>
      <c r="F209" s="26">
        <f t="shared" si="56"/>
        <v>0</v>
      </c>
      <c r="G209" s="26">
        <v>0</v>
      </c>
      <c r="H209" s="26">
        <f t="shared" si="57"/>
        <v>0</v>
      </c>
      <c r="I209" s="27" t="s">
        <v>25</v>
      </c>
      <c r="J209" s="26">
        <v>0</v>
      </c>
      <c r="K209" s="26">
        <f t="shared" si="58"/>
        <v>0</v>
      </c>
      <c r="L209" s="27" t="s">
        <v>25</v>
      </c>
      <c r="M209" s="47">
        <f t="shared" si="59"/>
        <v>0</v>
      </c>
    </row>
    <row r="210" spans="1:13" ht="27.95" customHeight="1" x14ac:dyDescent="0.25">
      <c r="A210" s="46">
        <v>6</v>
      </c>
      <c r="B210" s="24" t="s">
        <v>33</v>
      </c>
      <c r="C210" s="25" t="s">
        <v>30</v>
      </c>
      <c r="D210" s="31" t="s">
        <v>31</v>
      </c>
      <c r="E210" s="26">
        <v>0</v>
      </c>
      <c r="F210" s="26">
        <f t="shared" si="56"/>
        <v>0</v>
      </c>
      <c r="G210" s="26">
        <v>0</v>
      </c>
      <c r="H210" s="26">
        <f t="shared" si="57"/>
        <v>0</v>
      </c>
      <c r="I210" s="27" t="s">
        <v>25</v>
      </c>
      <c r="J210" s="26">
        <v>0</v>
      </c>
      <c r="K210" s="26">
        <f t="shared" si="58"/>
        <v>0</v>
      </c>
      <c r="L210" s="27" t="s">
        <v>25</v>
      </c>
      <c r="M210" s="47">
        <f t="shared" si="59"/>
        <v>0</v>
      </c>
    </row>
    <row r="211" spans="1:13" ht="27.6" customHeight="1" x14ac:dyDescent="0.25">
      <c r="A211" s="46">
        <v>7</v>
      </c>
      <c r="B211" s="24" t="s">
        <v>34</v>
      </c>
      <c r="C211" s="25" t="s">
        <v>14</v>
      </c>
      <c r="D211" s="25" t="s">
        <v>20</v>
      </c>
      <c r="E211" s="32">
        <v>0</v>
      </c>
      <c r="F211" s="32">
        <f t="shared" si="56"/>
        <v>4.4000000000000004</v>
      </c>
      <c r="G211" s="26">
        <v>0</v>
      </c>
      <c r="H211" s="30">
        <f t="shared" si="57"/>
        <v>0</v>
      </c>
      <c r="I211" s="27" t="s">
        <v>25</v>
      </c>
      <c r="J211" s="32">
        <v>0</v>
      </c>
      <c r="K211" s="32">
        <f t="shared" si="58"/>
        <v>4.4000000000000004</v>
      </c>
      <c r="L211" s="27" t="s">
        <v>25</v>
      </c>
      <c r="M211" s="47">
        <f t="shared" si="59"/>
        <v>0</v>
      </c>
    </row>
    <row r="212" spans="1:13" ht="27.6" customHeight="1" x14ac:dyDescent="0.25">
      <c r="A212" s="46">
        <v>8</v>
      </c>
      <c r="B212" s="24" t="s">
        <v>41</v>
      </c>
      <c r="C212" s="25" t="s">
        <v>35</v>
      </c>
      <c r="D212" s="25" t="s">
        <v>36</v>
      </c>
      <c r="E212" s="26">
        <v>0</v>
      </c>
      <c r="F212" s="32">
        <f t="shared" si="56"/>
        <v>0.5</v>
      </c>
      <c r="G212" s="26">
        <v>0</v>
      </c>
      <c r="H212" s="30">
        <f t="shared" si="57"/>
        <v>0</v>
      </c>
      <c r="I212" s="27" t="s">
        <v>25</v>
      </c>
      <c r="J212" s="26">
        <v>0</v>
      </c>
      <c r="K212" s="26">
        <f t="shared" si="58"/>
        <v>0</v>
      </c>
      <c r="L212" s="27" t="s">
        <v>25</v>
      </c>
      <c r="M212" s="47">
        <f>F212-H212-K212+1</f>
        <v>1.5</v>
      </c>
    </row>
    <row r="213" spans="1:13" ht="42" customHeight="1" x14ac:dyDescent="0.25">
      <c r="A213" s="46">
        <v>9</v>
      </c>
      <c r="B213" s="24" t="s">
        <v>32</v>
      </c>
      <c r="C213" s="29" t="s">
        <v>37</v>
      </c>
      <c r="D213" s="25" t="s">
        <v>18</v>
      </c>
      <c r="E213" s="26">
        <v>0.01</v>
      </c>
      <c r="F213" s="26">
        <f>F184+E213</f>
        <v>0.05</v>
      </c>
      <c r="G213" s="26">
        <v>0</v>
      </c>
      <c r="H213" s="30">
        <f>H184+G213</f>
        <v>0</v>
      </c>
      <c r="I213" s="27" t="s">
        <v>25</v>
      </c>
      <c r="J213" s="26">
        <v>2.5000000000000001E-2</v>
      </c>
      <c r="K213" s="26">
        <f t="shared" si="58"/>
        <v>2.5000000000000001E-2</v>
      </c>
      <c r="L213" s="27" t="s">
        <v>139</v>
      </c>
      <c r="M213" s="53">
        <f>F213-H213-K213+0.07</f>
        <v>9.5000000000000001E-2</v>
      </c>
    </row>
    <row r="214" spans="1:13" ht="27.95" customHeight="1" x14ac:dyDescent="0.25">
      <c r="A214" s="46">
        <v>10</v>
      </c>
      <c r="B214" s="24" t="s">
        <v>32</v>
      </c>
      <c r="C214" s="29" t="s">
        <v>40</v>
      </c>
      <c r="D214" s="25" t="s">
        <v>19</v>
      </c>
      <c r="E214" s="26">
        <v>0.05</v>
      </c>
      <c r="F214" s="26">
        <f>F185+E214</f>
        <v>0.62400000000000011</v>
      </c>
      <c r="G214" s="26">
        <v>0</v>
      </c>
      <c r="H214" s="26">
        <f>H185+G214</f>
        <v>0</v>
      </c>
      <c r="I214" s="27" t="s">
        <v>25</v>
      </c>
      <c r="J214" s="26">
        <v>0.25</v>
      </c>
      <c r="K214" s="26">
        <f t="shared" si="58"/>
        <v>0.67900000000000005</v>
      </c>
      <c r="L214" s="27" t="s">
        <v>139</v>
      </c>
      <c r="M214" s="47">
        <f>F214-H214-K214+0.206</f>
        <v>0.15100000000000005</v>
      </c>
    </row>
    <row r="215" spans="1:13" ht="27.95" customHeight="1" x14ac:dyDescent="0.25">
      <c r="A215" s="46">
        <v>11</v>
      </c>
      <c r="B215" s="24" t="s">
        <v>32</v>
      </c>
      <c r="C215" s="25" t="s">
        <v>38</v>
      </c>
      <c r="D215" s="25" t="s">
        <v>39</v>
      </c>
      <c r="E215" s="26">
        <v>0</v>
      </c>
      <c r="F215" s="26">
        <f>F186+E215</f>
        <v>0</v>
      </c>
      <c r="G215" s="26">
        <v>0</v>
      </c>
      <c r="H215" s="26">
        <f>H186+G215</f>
        <v>0</v>
      </c>
      <c r="I215" s="27" t="s">
        <v>25</v>
      </c>
      <c r="J215" s="26">
        <v>0</v>
      </c>
      <c r="K215" s="26">
        <f t="shared" si="58"/>
        <v>0</v>
      </c>
      <c r="L215" s="27" t="s">
        <v>25</v>
      </c>
      <c r="M215" s="47">
        <f t="shared" si="59"/>
        <v>0</v>
      </c>
    </row>
    <row r="216" spans="1:13" ht="30.75" customHeight="1" thickBot="1" x14ac:dyDescent="0.3">
      <c r="A216" s="48">
        <v>12</v>
      </c>
      <c r="B216" s="49" t="s">
        <v>33</v>
      </c>
      <c r="C216" s="50" t="s">
        <v>191</v>
      </c>
      <c r="D216" s="50" t="s">
        <v>192</v>
      </c>
      <c r="E216" s="51">
        <v>0</v>
      </c>
      <c r="F216" s="51">
        <f>F187+E216</f>
        <v>0</v>
      </c>
      <c r="G216" s="51">
        <v>0</v>
      </c>
      <c r="H216" s="51">
        <f>H187+G216</f>
        <v>0</v>
      </c>
      <c r="I216" s="45" t="s">
        <v>25</v>
      </c>
      <c r="J216" s="51">
        <v>0</v>
      </c>
      <c r="K216" s="51">
        <f t="shared" si="58"/>
        <v>0</v>
      </c>
      <c r="L216" s="45" t="s">
        <v>25</v>
      </c>
      <c r="M216" s="52">
        <f t="shared" ref="M216" si="60">F216-H216-K216</f>
        <v>0</v>
      </c>
    </row>
    <row r="217" spans="1:13" ht="16.350000000000001" customHeight="1" x14ac:dyDescent="0.25"/>
    <row r="218" spans="1:13" ht="16.350000000000001" customHeight="1" x14ac:dyDescent="0.25"/>
    <row r="219" spans="1:13" ht="16.350000000000001" customHeight="1" x14ac:dyDescent="0.25"/>
    <row r="220" spans="1:13" ht="16.350000000000001" customHeight="1" x14ac:dyDescent="0.25"/>
    <row r="221" spans="1:13" ht="16.350000000000001" customHeight="1" x14ac:dyDescent="0.25"/>
    <row r="222" spans="1:13" ht="16.350000000000001" customHeight="1" x14ac:dyDescent="0.25"/>
    <row r="223" spans="1:13" ht="16.350000000000001" customHeight="1" x14ac:dyDescent="0.25"/>
    <row r="224" spans="1:13" ht="13.5" customHeight="1" x14ac:dyDescent="0.25"/>
    <row r="225" spans="1:13" ht="13.5" customHeight="1" x14ac:dyDescent="0.25"/>
    <row r="226" spans="1:13" ht="13.5" customHeight="1" x14ac:dyDescent="0.25"/>
    <row r="227" spans="1:13" ht="13.5" customHeight="1" x14ac:dyDescent="0.25"/>
    <row r="228" spans="1:13" ht="30" customHeight="1" x14ac:dyDescent="0.25">
      <c r="C228" s="215" t="s">
        <v>193</v>
      </c>
      <c r="D228" s="215"/>
      <c r="E228" s="215"/>
      <c r="F228" s="215"/>
      <c r="G228" s="215"/>
      <c r="H228" s="215"/>
      <c r="I228" s="215"/>
      <c r="J228" s="215"/>
      <c r="K228" s="215"/>
      <c r="L228" s="215"/>
    </row>
    <row r="229" spans="1:13" ht="15.4" customHeight="1" x14ac:dyDescent="0.25"/>
    <row r="230" spans="1:13" ht="15.4" customHeight="1" x14ac:dyDescent="0.25"/>
    <row r="231" spans="1:13" ht="30" customHeight="1" x14ac:dyDescent="0.25">
      <c r="B231" s="22" t="s">
        <v>0</v>
      </c>
      <c r="C231" s="22"/>
      <c r="D231" s="22"/>
      <c r="E231" s="22"/>
      <c r="F231" s="22"/>
    </row>
    <row r="232" spans="1:13" ht="18" customHeight="1" thickBot="1" x14ac:dyDescent="0.3"/>
    <row r="233" spans="1:13" ht="30" customHeight="1" x14ac:dyDescent="0.25">
      <c r="A233" s="216" t="s">
        <v>1</v>
      </c>
      <c r="B233" s="214" t="s">
        <v>2</v>
      </c>
      <c r="C233" s="214" t="s">
        <v>3</v>
      </c>
      <c r="D233" s="219" t="s">
        <v>4</v>
      </c>
      <c r="E233" s="214" t="s">
        <v>8</v>
      </c>
      <c r="F233" s="214"/>
      <c r="G233" s="214" t="s">
        <v>7</v>
      </c>
      <c r="H233" s="214"/>
      <c r="I233" s="214"/>
      <c r="J233" s="214" t="s">
        <v>9</v>
      </c>
      <c r="K233" s="214"/>
      <c r="L233" s="214"/>
      <c r="M233" s="212" t="s">
        <v>10</v>
      </c>
    </row>
    <row r="234" spans="1:13" ht="60" customHeight="1" x14ac:dyDescent="0.25">
      <c r="A234" s="217"/>
      <c r="B234" s="218"/>
      <c r="C234" s="218"/>
      <c r="D234" s="220"/>
      <c r="E234" s="73" t="s">
        <v>141</v>
      </c>
      <c r="F234" s="74" t="s">
        <v>5</v>
      </c>
      <c r="G234" s="73" t="s">
        <v>6</v>
      </c>
      <c r="H234" s="74" t="s">
        <v>5</v>
      </c>
      <c r="I234" s="73" t="s">
        <v>24</v>
      </c>
      <c r="J234" s="73" t="s">
        <v>6</v>
      </c>
      <c r="K234" s="74" t="s">
        <v>5</v>
      </c>
      <c r="L234" s="73" t="s">
        <v>23</v>
      </c>
      <c r="M234" s="213"/>
    </row>
    <row r="235" spans="1:13" ht="27.2" customHeight="1" x14ac:dyDescent="0.25">
      <c r="A235" s="46">
        <v>1</v>
      </c>
      <c r="B235" s="24" t="s">
        <v>32</v>
      </c>
      <c r="C235" s="25" t="s">
        <v>11</v>
      </c>
      <c r="D235" s="25" t="s">
        <v>15</v>
      </c>
      <c r="E235" s="26">
        <v>0</v>
      </c>
      <c r="F235" s="26">
        <f t="shared" ref="F235:F246" si="61">F205+E235</f>
        <v>595</v>
      </c>
      <c r="G235" s="26">
        <v>0</v>
      </c>
      <c r="H235" s="26">
        <f t="shared" ref="H235:H246" si="62">H205+G235</f>
        <v>330</v>
      </c>
      <c r="I235" s="27" t="s">
        <v>25</v>
      </c>
      <c r="J235" s="26">
        <v>0</v>
      </c>
      <c r="K235" s="26">
        <f t="shared" ref="K235:K246" si="63">K205+J235</f>
        <v>0</v>
      </c>
      <c r="L235" s="27" t="s">
        <v>25</v>
      </c>
      <c r="M235" s="47">
        <f>(330+F235)-H235-K235</f>
        <v>595</v>
      </c>
    </row>
    <row r="236" spans="1:13" ht="27.2" customHeight="1" x14ac:dyDescent="0.25">
      <c r="A236" s="46">
        <v>2</v>
      </c>
      <c r="B236" s="24" t="s">
        <v>32</v>
      </c>
      <c r="C236" s="25" t="s">
        <v>12</v>
      </c>
      <c r="D236" s="25" t="s">
        <v>16</v>
      </c>
      <c r="E236" s="28">
        <v>9.0909999999999993</v>
      </c>
      <c r="F236" s="26">
        <f t="shared" si="61"/>
        <v>54.093000000000004</v>
      </c>
      <c r="G236" s="28">
        <v>9.0909999999999993</v>
      </c>
      <c r="H236" s="28">
        <f t="shared" si="62"/>
        <v>54.093000000000004</v>
      </c>
      <c r="I236" s="25" t="s">
        <v>188</v>
      </c>
      <c r="J236" s="26">
        <v>0</v>
      </c>
      <c r="K236" s="26">
        <f t="shared" si="63"/>
        <v>0</v>
      </c>
      <c r="L236" s="27" t="s">
        <v>25</v>
      </c>
      <c r="M236" s="47">
        <f t="shared" ref="M236:M245" si="64">F236-H236-K236</f>
        <v>0</v>
      </c>
    </row>
    <row r="237" spans="1:13" ht="27.2" customHeight="1" x14ac:dyDescent="0.25">
      <c r="A237" s="46">
        <v>3</v>
      </c>
      <c r="B237" s="29" t="s">
        <v>42</v>
      </c>
      <c r="C237" s="25" t="s">
        <v>13</v>
      </c>
      <c r="D237" s="25" t="s">
        <v>17</v>
      </c>
      <c r="E237" s="26">
        <v>0</v>
      </c>
      <c r="F237" s="26">
        <f t="shared" si="61"/>
        <v>0.11</v>
      </c>
      <c r="G237" s="30">
        <v>0</v>
      </c>
      <c r="H237" s="26">
        <f t="shared" si="62"/>
        <v>0.11</v>
      </c>
      <c r="I237" s="27" t="s">
        <v>25</v>
      </c>
      <c r="J237" s="26">
        <v>0</v>
      </c>
      <c r="K237" s="26">
        <f t="shared" si="63"/>
        <v>0</v>
      </c>
      <c r="L237" s="27" t="s">
        <v>25</v>
      </c>
      <c r="M237" s="47">
        <f t="shared" si="64"/>
        <v>0</v>
      </c>
    </row>
    <row r="238" spans="1:13" ht="27.2" customHeight="1" x14ac:dyDescent="0.25">
      <c r="A238" s="46">
        <v>4</v>
      </c>
      <c r="B238" s="29" t="s">
        <v>42</v>
      </c>
      <c r="C238" s="25" t="s">
        <v>26</v>
      </c>
      <c r="D238" s="25" t="s">
        <v>27</v>
      </c>
      <c r="E238" s="26">
        <v>0</v>
      </c>
      <c r="F238" s="26">
        <f t="shared" si="61"/>
        <v>0</v>
      </c>
      <c r="G238" s="30">
        <v>0</v>
      </c>
      <c r="H238" s="32">
        <f t="shared" si="62"/>
        <v>0</v>
      </c>
      <c r="I238" s="27" t="s">
        <v>25</v>
      </c>
      <c r="J238" s="26">
        <v>0</v>
      </c>
      <c r="K238" s="26">
        <f t="shared" si="63"/>
        <v>0</v>
      </c>
      <c r="L238" s="27" t="s">
        <v>25</v>
      </c>
      <c r="M238" s="47">
        <f t="shared" si="64"/>
        <v>0</v>
      </c>
    </row>
    <row r="239" spans="1:13" ht="27.2" customHeight="1" x14ac:dyDescent="0.25">
      <c r="A239" s="46">
        <v>5</v>
      </c>
      <c r="B239" s="24" t="s">
        <v>33</v>
      </c>
      <c r="C239" s="25" t="s">
        <v>28</v>
      </c>
      <c r="D239" s="25" t="s">
        <v>29</v>
      </c>
      <c r="E239" s="26">
        <v>0</v>
      </c>
      <c r="F239" s="26">
        <f t="shared" si="61"/>
        <v>0</v>
      </c>
      <c r="G239" s="26">
        <v>0</v>
      </c>
      <c r="H239" s="26">
        <f t="shared" si="62"/>
        <v>0</v>
      </c>
      <c r="I239" s="27" t="s">
        <v>25</v>
      </c>
      <c r="J239" s="26">
        <v>0</v>
      </c>
      <c r="K239" s="26">
        <f t="shared" si="63"/>
        <v>0</v>
      </c>
      <c r="L239" s="27" t="s">
        <v>25</v>
      </c>
      <c r="M239" s="47">
        <f t="shared" si="64"/>
        <v>0</v>
      </c>
    </row>
    <row r="240" spans="1:13" ht="27.95" customHeight="1" x14ac:dyDescent="0.25">
      <c r="A240" s="46">
        <v>6</v>
      </c>
      <c r="B240" s="24" t="s">
        <v>33</v>
      </c>
      <c r="C240" s="25" t="s">
        <v>30</v>
      </c>
      <c r="D240" s="31" t="s">
        <v>31</v>
      </c>
      <c r="E240" s="26">
        <v>0</v>
      </c>
      <c r="F240" s="26">
        <f t="shared" si="61"/>
        <v>0</v>
      </c>
      <c r="G240" s="26">
        <v>0</v>
      </c>
      <c r="H240" s="26">
        <f t="shared" si="62"/>
        <v>0</v>
      </c>
      <c r="I240" s="27" t="s">
        <v>25</v>
      </c>
      <c r="J240" s="26">
        <v>0</v>
      </c>
      <c r="K240" s="26">
        <f t="shared" si="63"/>
        <v>0</v>
      </c>
      <c r="L240" s="27" t="s">
        <v>25</v>
      </c>
      <c r="M240" s="47">
        <f t="shared" si="64"/>
        <v>0</v>
      </c>
    </row>
    <row r="241" spans="1:13" ht="27.6" customHeight="1" x14ac:dyDescent="0.25">
      <c r="A241" s="46">
        <v>7</v>
      </c>
      <c r="B241" s="24" t="s">
        <v>34</v>
      </c>
      <c r="C241" s="25" t="s">
        <v>14</v>
      </c>
      <c r="D241" s="25" t="s">
        <v>20</v>
      </c>
      <c r="E241" s="32">
        <v>0</v>
      </c>
      <c r="F241" s="32">
        <f t="shared" si="61"/>
        <v>4.4000000000000004</v>
      </c>
      <c r="G241" s="26">
        <v>0</v>
      </c>
      <c r="H241" s="30">
        <f t="shared" si="62"/>
        <v>0</v>
      </c>
      <c r="I241" s="27" t="s">
        <v>25</v>
      </c>
      <c r="J241" s="32">
        <v>0</v>
      </c>
      <c r="K241" s="32">
        <f t="shared" si="63"/>
        <v>4.4000000000000004</v>
      </c>
      <c r="L241" s="27" t="s">
        <v>25</v>
      </c>
      <c r="M241" s="47">
        <f t="shared" si="64"/>
        <v>0</v>
      </c>
    </row>
    <row r="242" spans="1:13" ht="27.6" customHeight="1" x14ac:dyDescent="0.25">
      <c r="A242" s="46">
        <v>8</v>
      </c>
      <c r="B242" s="24" t="s">
        <v>41</v>
      </c>
      <c r="C242" s="25" t="s">
        <v>35</v>
      </c>
      <c r="D242" s="25" t="s">
        <v>36</v>
      </c>
      <c r="E242" s="26">
        <v>0</v>
      </c>
      <c r="F242" s="26">
        <f t="shared" si="61"/>
        <v>0.5</v>
      </c>
      <c r="G242" s="26">
        <v>0</v>
      </c>
      <c r="H242" s="26">
        <f t="shared" si="62"/>
        <v>0</v>
      </c>
      <c r="I242" s="27" t="s">
        <v>25</v>
      </c>
      <c r="J242" s="26">
        <v>0</v>
      </c>
      <c r="K242" s="26">
        <f t="shared" si="63"/>
        <v>0</v>
      </c>
      <c r="L242" s="27" t="s">
        <v>25</v>
      </c>
      <c r="M242" s="47">
        <f>F242-H242-K242+1</f>
        <v>1.5</v>
      </c>
    </row>
    <row r="243" spans="1:13" ht="39" customHeight="1" x14ac:dyDescent="0.25">
      <c r="A243" s="46">
        <v>9</v>
      </c>
      <c r="B243" s="24" t="s">
        <v>32</v>
      </c>
      <c r="C243" s="29" t="s">
        <v>37</v>
      </c>
      <c r="D243" s="25" t="s">
        <v>18</v>
      </c>
      <c r="E243" s="26">
        <v>0</v>
      </c>
      <c r="F243" s="26">
        <f t="shared" si="61"/>
        <v>0.05</v>
      </c>
      <c r="G243" s="26">
        <v>0</v>
      </c>
      <c r="H243" s="30">
        <f t="shared" si="62"/>
        <v>0</v>
      </c>
      <c r="I243" s="27" t="s">
        <v>25</v>
      </c>
      <c r="J243" s="26">
        <v>0</v>
      </c>
      <c r="K243" s="26">
        <f t="shared" si="63"/>
        <v>2.5000000000000001E-2</v>
      </c>
      <c r="L243" s="27" t="s">
        <v>25</v>
      </c>
      <c r="M243" s="53">
        <f>F243-H243-K243+0.07</f>
        <v>9.5000000000000001E-2</v>
      </c>
    </row>
    <row r="244" spans="1:13" ht="27.6" customHeight="1" x14ac:dyDescent="0.25">
      <c r="A244" s="46">
        <v>10</v>
      </c>
      <c r="B244" s="24" t="s">
        <v>32</v>
      </c>
      <c r="C244" s="29" t="s">
        <v>40</v>
      </c>
      <c r="D244" s="25" t="s">
        <v>19</v>
      </c>
      <c r="E244" s="26">
        <v>0.01</v>
      </c>
      <c r="F244" s="26">
        <f t="shared" si="61"/>
        <v>0.63400000000000012</v>
      </c>
      <c r="G244" s="26">
        <v>0</v>
      </c>
      <c r="H244" s="26">
        <f t="shared" si="62"/>
        <v>0</v>
      </c>
      <c r="I244" s="27" t="s">
        <v>25</v>
      </c>
      <c r="J244" s="26">
        <v>0</v>
      </c>
      <c r="K244" s="26">
        <f t="shared" si="63"/>
        <v>0.67900000000000005</v>
      </c>
      <c r="L244" s="27" t="s">
        <v>25</v>
      </c>
      <c r="M244" s="47">
        <f>F244-H244-K244+0.206</f>
        <v>0.16100000000000006</v>
      </c>
    </row>
    <row r="245" spans="1:13" ht="27" customHeight="1" x14ac:dyDescent="0.25">
      <c r="A245" s="46">
        <v>11</v>
      </c>
      <c r="B245" s="24" t="s">
        <v>32</v>
      </c>
      <c r="C245" s="25" t="s">
        <v>38</v>
      </c>
      <c r="D245" s="25" t="s">
        <v>39</v>
      </c>
      <c r="E245" s="26">
        <v>0</v>
      </c>
      <c r="F245" s="26">
        <f t="shared" si="61"/>
        <v>0</v>
      </c>
      <c r="G245" s="26">
        <v>0</v>
      </c>
      <c r="H245" s="26">
        <f t="shared" si="62"/>
        <v>0</v>
      </c>
      <c r="I245" s="27" t="s">
        <v>25</v>
      </c>
      <c r="J245" s="26">
        <v>0</v>
      </c>
      <c r="K245" s="26">
        <f t="shared" si="63"/>
        <v>0</v>
      </c>
      <c r="L245" s="27" t="s">
        <v>25</v>
      </c>
      <c r="M245" s="47">
        <f t="shared" si="64"/>
        <v>0</v>
      </c>
    </row>
    <row r="246" spans="1:13" ht="27" customHeight="1" thickBot="1" x14ac:dyDescent="0.3">
      <c r="A246" s="48">
        <v>12</v>
      </c>
      <c r="B246" s="49" t="s">
        <v>33</v>
      </c>
      <c r="C246" s="50" t="s">
        <v>191</v>
      </c>
      <c r="D246" s="50" t="s">
        <v>192</v>
      </c>
      <c r="E246" s="51">
        <v>0</v>
      </c>
      <c r="F246" s="51">
        <f t="shared" si="61"/>
        <v>0</v>
      </c>
      <c r="G246" s="51">
        <v>0</v>
      </c>
      <c r="H246" s="51">
        <f t="shared" si="62"/>
        <v>0</v>
      </c>
      <c r="I246" s="45" t="s">
        <v>25</v>
      </c>
      <c r="J246" s="51">
        <v>0</v>
      </c>
      <c r="K246" s="51">
        <f t="shared" si="63"/>
        <v>0</v>
      </c>
      <c r="L246" s="45" t="s">
        <v>25</v>
      </c>
      <c r="M246" s="52">
        <f t="shared" ref="M246" si="65">F246-H246-K246</f>
        <v>0</v>
      </c>
    </row>
    <row r="247" spans="1:13" ht="16.350000000000001" customHeight="1" x14ac:dyDescent="0.25"/>
    <row r="248" spans="1:13" ht="16.350000000000001" customHeight="1" x14ac:dyDescent="0.25"/>
    <row r="249" spans="1:13" ht="16.350000000000001" customHeight="1" x14ac:dyDescent="0.25"/>
    <row r="250" spans="1:13" ht="16.350000000000001" customHeight="1" x14ac:dyDescent="0.25"/>
    <row r="251" spans="1:13" ht="16.350000000000001" customHeight="1" x14ac:dyDescent="0.25"/>
    <row r="252" spans="1:13" ht="16.350000000000001" customHeight="1" x14ac:dyDescent="0.25"/>
    <row r="253" spans="1:13" ht="16.350000000000001" customHeight="1" x14ac:dyDescent="0.25"/>
    <row r="254" spans="1:13" ht="13.35" customHeight="1" x14ac:dyDescent="0.25"/>
    <row r="255" spans="1:13" ht="13.35" customHeight="1" x14ac:dyDescent="0.25"/>
    <row r="256" spans="1:13" ht="13.35" customHeight="1" x14ac:dyDescent="0.25"/>
    <row r="257" spans="1:13" ht="13.35" customHeight="1" x14ac:dyDescent="0.25"/>
    <row r="258" spans="1:13" ht="30" customHeight="1" x14ac:dyDescent="0.25">
      <c r="C258" s="215" t="s">
        <v>193</v>
      </c>
      <c r="D258" s="215"/>
      <c r="E258" s="215"/>
      <c r="F258" s="215"/>
      <c r="G258" s="215"/>
      <c r="H258" s="215"/>
      <c r="I258" s="215"/>
      <c r="J258" s="215"/>
      <c r="K258" s="215"/>
      <c r="L258" s="215"/>
    </row>
    <row r="259" spans="1:13" ht="15.2" customHeight="1" x14ac:dyDescent="0.25"/>
    <row r="260" spans="1:13" ht="15.2" customHeight="1" x14ac:dyDescent="0.25"/>
    <row r="261" spans="1:13" ht="30" customHeight="1" x14ac:dyDescent="0.25">
      <c r="B261" s="22" t="s">
        <v>0</v>
      </c>
      <c r="C261" s="22"/>
      <c r="D261" s="22"/>
      <c r="E261" s="22"/>
      <c r="F261" s="22"/>
    </row>
    <row r="262" spans="1:13" ht="18" customHeight="1" thickBot="1" x14ac:dyDescent="0.3"/>
    <row r="263" spans="1:13" ht="30" customHeight="1" x14ac:dyDescent="0.25">
      <c r="A263" s="216" t="s">
        <v>1</v>
      </c>
      <c r="B263" s="214" t="s">
        <v>2</v>
      </c>
      <c r="C263" s="214" t="s">
        <v>3</v>
      </c>
      <c r="D263" s="219" t="s">
        <v>4</v>
      </c>
      <c r="E263" s="214" t="s">
        <v>8</v>
      </c>
      <c r="F263" s="214"/>
      <c r="G263" s="214" t="s">
        <v>7</v>
      </c>
      <c r="H263" s="214"/>
      <c r="I263" s="214"/>
      <c r="J263" s="214" t="s">
        <v>9</v>
      </c>
      <c r="K263" s="214"/>
      <c r="L263" s="214"/>
      <c r="M263" s="212" t="s">
        <v>10</v>
      </c>
    </row>
    <row r="264" spans="1:13" ht="60" customHeight="1" x14ac:dyDescent="0.25">
      <c r="A264" s="217"/>
      <c r="B264" s="218"/>
      <c r="C264" s="218"/>
      <c r="D264" s="220"/>
      <c r="E264" s="73" t="s">
        <v>147</v>
      </c>
      <c r="F264" s="74" t="s">
        <v>5</v>
      </c>
      <c r="G264" s="73" t="s">
        <v>6</v>
      </c>
      <c r="H264" s="74" t="s">
        <v>5</v>
      </c>
      <c r="I264" s="73" t="s">
        <v>24</v>
      </c>
      <c r="J264" s="73" t="s">
        <v>6</v>
      </c>
      <c r="K264" s="74" t="s">
        <v>5</v>
      </c>
      <c r="L264" s="73" t="s">
        <v>23</v>
      </c>
      <c r="M264" s="213"/>
    </row>
    <row r="265" spans="1:13" ht="27.2" customHeight="1" x14ac:dyDescent="0.25">
      <c r="A265" s="46">
        <v>1</v>
      </c>
      <c r="B265" s="24" t="s">
        <v>32</v>
      </c>
      <c r="C265" s="25" t="s">
        <v>11</v>
      </c>
      <c r="D265" s="25" t="s">
        <v>15</v>
      </c>
      <c r="E265" s="26">
        <v>155</v>
      </c>
      <c r="F265" s="26">
        <f t="shared" ref="F265:F275" si="66">F235+E265</f>
        <v>750</v>
      </c>
      <c r="G265" s="26">
        <v>145</v>
      </c>
      <c r="H265" s="26">
        <f t="shared" ref="H265:H275" si="67">H235+G265</f>
        <v>475</v>
      </c>
      <c r="I265" s="27" t="s">
        <v>217</v>
      </c>
      <c r="J265" s="26">
        <v>0</v>
      </c>
      <c r="K265" s="26">
        <f t="shared" ref="K265" si="68">K235+J265</f>
        <v>0</v>
      </c>
      <c r="L265" s="27"/>
      <c r="M265" s="47">
        <f>(330+F265)-H265-K265</f>
        <v>605</v>
      </c>
    </row>
    <row r="266" spans="1:13" ht="27.2" customHeight="1" x14ac:dyDescent="0.25">
      <c r="A266" s="46">
        <v>2</v>
      </c>
      <c r="B266" s="24" t="s">
        <v>32</v>
      </c>
      <c r="C266" s="25" t="s">
        <v>12</v>
      </c>
      <c r="D266" s="25" t="s">
        <v>16</v>
      </c>
      <c r="E266" s="28">
        <v>3.996</v>
      </c>
      <c r="F266" s="26">
        <f t="shared" si="66"/>
        <v>58.089000000000006</v>
      </c>
      <c r="G266" s="28">
        <v>3.996</v>
      </c>
      <c r="H266" s="28">
        <f t="shared" si="67"/>
        <v>58.089000000000006</v>
      </c>
      <c r="I266" s="25" t="s">
        <v>188</v>
      </c>
      <c r="J266" s="26">
        <v>0</v>
      </c>
      <c r="K266" s="26">
        <f t="shared" ref="K266:K275" si="69">K236+J266</f>
        <v>0</v>
      </c>
      <c r="L266" s="27" t="s">
        <v>25</v>
      </c>
      <c r="M266" s="47">
        <f t="shared" ref="M266:M275" si="70">F266-H266-K266</f>
        <v>0</v>
      </c>
    </row>
    <row r="267" spans="1:13" ht="27.2" customHeight="1" x14ac:dyDescent="0.25">
      <c r="A267" s="46">
        <v>3</v>
      </c>
      <c r="B267" s="29" t="s">
        <v>42</v>
      </c>
      <c r="C267" s="25" t="s">
        <v>13</v>
      </c>
      <c r="D267" s="25" t="s">
        <v>17</v>
      </c>
      <c r="E267" s="26">
        <v>0</v>
      </c>
      <c r="F267" s="26">
        <f t="shared" si="66"/>
        <v>0.11</v>
      </c>
      <c r="G267" s="30">
        <v>0</v>
      </c>
      <c r="H267" s="26">
        <f t="shared" si="67"/>
        <v>0.11</v>
      </c>
      <c r="I267" s="27" t="s">
        <v>25</v>
      </c>
      <c r="J267" s="26">
        <v>0</v>
      </c>
      <c r="K267" s="26">
        <f t="shared" si="69"/>
        <v>0</v>
      </c>
      <c r="L267" s="27" t="s">
        <v>25</v>
      </c>
      <c r="M267" s="47">
        <f t="shared" si="70"/>
        <v>0</v>
      </c>
    </row>
    <row r="268" spans="1:13" ht="27.2" customHeight="1" x14ac:dyDescent="0.25">
      <c r="A268" s="46">
        <v>4</v>
      </c>
      <c r="B268" s="29" t="s">
        <v>42</v>
      </c>
      <c r="C268" s="25" t="s">
        <v>26</v>
      </c>
      <c r="D268" s="25" t="s">
        <v>27</v>
      </c>
      <c r="E268" s="26">
        <v>0</v>
      </c>
      <c r="F268" s="26">
        <f t="shared" si="66"/>
        <v>0</v>
      </c>
      <c r="G268" s="30">
        <v>0</v>
      </c>
      <c r="H268" s="32">
        <f t="shared" si="67"/>
        <v>0</v>
      </c>
      <c r="I268" s="27" t="s">
        <v>25</v>
      </c>
      <c r="J268" s="26">
        <v>0</v>
      </c>
      <c r="K268" s="26">
        <f t="shared" si="69"/>
        <v>0</v>
      </c>
      <c r="L268" s="27" t="s">
        <v>25</v>
      </c>
      <c r="M268" s="47">
        <f t="shared" si="70"/>
        <v>0</v>
      </c>
    </row>
    <row r="269" spans="1:13" ht="27.2" customHeight="1" x14ac:dyDescent="0.25">
      <c r="A269" s="46">
        <v>5</v>
      </c>
      <c r="B269" s="24" t="s">
        <v>33</v>
      </c>
      <c r="C269" s="25" t="s">
        <v>28</v>
      </c>
      <c r="D269" s="25" t="s">
        <v>29</v>
      </c>
      <c r="E269" s="26">
        <v>0</v>
      </c>
      <c r="F269" s="26">
        <f t="shared" si="66"/>
        <v>0</v>
      </c>
      <c r="G269" s="26">
        <v>0</v>
      </c>
      <c r="H269" s="26">
        <f t="shared" si="67"/>
        <v>0</v>
      </c>
      <c r="I269" s="27" t="s">
        <v>25</v>
      </c>
      <c r="J269" s="26">
        <v>0</v>
      </c>
      <c r="K269" s="26">
        <f t="shared" si="69"/>
        <v>0</v>
      </c>
      <c r="L269" s="27" t="s">
        <v>25</v>
      </c>
      <c r="M269" s="47">
        <f t="shared" si="70"/>
        <v>0</v>
      </c>
    </row>
    <row r="270" spans="1:13" ht="27.75" customHeight="1" x14ac:dyDescent="0.25">
      <c r="A270" s="46">
        <v>6</v>
      </c>
      <c r="B270" s="24" t="s">
        <v>33</v>
      </c>
      <c r="C270" s="25" t="s">
        <v>30</v>
      </c>
      <c r="D270" s="31" t="s">
        <v>31</v>
      </c>
      <c r="E270" s="26">
        <v>0</v>
      </c>
      <c r="F270" s="26">
        <f t="shared" si="66"/>
        <v>0</v>
      </c>
      <c r="G270" s="26">
        <v>0</v>
      </c>
      <c r="H270" s="26">
        <f t="shared" si="67"/>
        <v>0</v>
      </c>
      <c r="I270" s="27" t="s">
        <v>25</v>
      </c>
      <c r="J270" s="26">
        <v>0</v>
      </c>
      <c r="K270" s="26">
        <f t="shared" si="69"/>
        <v>0</v>
      </c>
      <c r="L270" s="27" t="s">
        <v>25</v>
      </c>
      <c r="M270" s="47">
        <f t="shared" si="70"/>
        <v>0</v>
      </c>
    </row>
    <row r="271" spans="1:13" ht="27.2" customHeight="1" x14ac:dyDescent="0.25">
      <c r="A271" s="46">
        <v>7</v>
      </c>
      <c r="B271" s="24" t="s">
        <v>34</v>
      </c>
      <c r="C271" s="25" t="s">
        <v>14</v>
      </c>
      <c r="D271" s="25" t="s">
        <v>20</v>
      </c>
      <c r="E271" s="32">
        <v>5.5</v>
      </c>
      <c r="F271" s="32">
        <f t="shared" si="66"/>
        <v>9.9</v>
      </c>
      <c r="G271" s="26">
        <v>0</v>
      </c>
      <c r="H271" s="30">
        <f t="shared" si="67"/>
        <v>0</v>
      </c>
      <c r="I271" s="27" t="s">
        <v>25</v>
      </c>
      <c r="J271" s="32">
        <f>E271</f>
        <v>5.5</v>
      </c>
      <c r="K271" s="32">
        <f t="shared" si="69"/>
        <v>9.9</v>
      </c>
      <c r="L271" s="33" t="s">
        <v>190</v>
      </c>
      <c r="M271" s="47">
        <f t="shared" si="70"/>
        <v>0</v>
      </c>
    </row>
    <row r="272" spans="1:13" ht="27.2" customHeight="1" x14ac:dyDescent="0.25">
      <c r="A272" s="46">
        <v>8</v>
      </c>
      <c r="B272" s="24" t="s">
        <v>41</v>
      </c>
      <c r="C272" s="25" t="s">
        <v>35</v>
      </c>
      <c r="D272" s="25" t="s">
        <v>36</v>
      </c>
      <c r="E272" s="26">
        <v>0</v>
      </c>
      <c r="F272" s="26">
        <f t="shared" si="66"/>
        <v>0.5</v>
      </c>
      <c r="G272" s="26">
        <v>0</v>
      </c>
      <c r="H272" s="26">
        <f t="shared" si="67"/>
        <v>0</v>
      </c>
      <c r="I272" s="27" t="s">
        <v>25</v>
      </c>
      <c r="J272" s="26">
        <v>0</v>
      </c>
      <c r="K272" s="26">
        <f t="shared" si="69"/>
        <v>0</v>
      </c>
      <c r="L272" s="27" t="s">
        <v>25</v>
      </c>
      <c r="M272" s="47">
        <f>F272-H272-K272+1</f>
        <v>1.5</v>
      </c>
    </row>
    <row r="273" spans="1:13" ht="40.5" customHeight="1" x14ac:dyDescent="0.25">
      <c r="A273" s="46">
        <v>9</v>
      </c>
      <c r="B273" s="24" t="s">
        <v>32</v>
      </c>
      <c r="C273" s="29" t="s">
        <v>37</v>
      </c>
      <c r="D273" s="25" t="s">
        <v>18</v>
      </c>
      <c r="E273" s="26">
        <v>0</v>
      </c>
      <c r="F273" s="26">
        <f t="shared" si="66"/>
        <v>0.05</v>
      </c>
      <c r="G273" s="26">
        <v>0</v>
      </c>
      <c r="H273" s="30">
        <f t="shared" si="67"/>
        <v>0</v>
      </c>
      <c r="I273" s="27" t="s">
        <v>25</v>
      </c>
      <c r="J273" s="26">
        <v>0</v>
      </c>
      <c r="K273" s="26">
        <f t="shared" si="69"/>
        <v>2.5000000000000001E-2</v>
      </c>
      <c r="L273" s="27" t="s">
        <v>25</v>
      </c>
      <c r="M273" s="53">
        <f>F273-H273-K273+0.07</f>
        <v>9.5000000000000001E-2</v>
      </c>
    </row>
    <row r="274" spans="1:13" ht="27.95" customHeight="1" x14ac:dyDescent="0.25">
      <c r="A274" s="46">
        <v>10</v>
      </c>
      <c r="B274" s="24" t="s">
        <v>32</v>
      </c>
      <c r="C274" s="29" t="s">
        <v>40</v>
      </c>
      <c r="D274" s="25" t="s">
        <v>19</v>
      </c>
      <c r="E274" s="26">
        <v>0.01</v>
      </c>
      <c r="F274" s="32">
        <f t="shared" si="66"/>
        <v>0.64400000000000013</v>
      </c>
      <c r="G274" s="26">
        <v>0</v>
      </c>
      <c r="H274" s="26">
        <f t="shared" si="67"/>
        <v>0</v>
      </c>
      <c r="I274" s="27" t="s">
        <v>25</v>
      </c>
      <c r="J274" s="26">
        <v>0</v>
      </c>
      <c r="K274" s="26">
        <f t="shared" si="69"/>
        <v>0.67900000000000005</v>
      </c>
      <c r="L274" s="27" t="s">
        <v>25</v>
      </c>
      <c r="M274" s="53">
        <f>F274-H274-K274+0.206</f>
        <v>0.17100000000000007</v>
      </c>
    </row>
    <row r="275" spans="1:13" ht="27.2" customHeight="1" x14ac:dyDescent="0.25">
      <c r="A275" s="46">
        <v>11</v>
      </c>
      <c r="B275" s="24" t="s">
        <v>32</v>
      </c>
      <c r="C275" s="25" t="s">
        <v>38</v>
      </c>
      <c r="D275" s="25" t="s">
        <v>39</v>
      </c>
      <c r="E275" s="26">
        <v>0</v>
      </c>
      <c r="F275" s="26">
        <f t="shared" si="66"/>
        <v>0</v>
      </c>
      <c r="G275" s="26">
        <v>0</v>
      </c>
      <c r="H275" s="26">
        <f t="shared" si="67"/>
        <v>0</v>
      </c>
      <c r="I275" s="27" t="s">
        <v>25</v>
      </c>
      <c r="J275" s="26">
        <v>0</v>
      </c>
      <c r="K275" s="26">
        <f t="shared" si="69"/>
        <v>0</v>
      </c>
      <c r="L275" s="27" t="s">
        <v>25</v>
      </c>
      <c r="M275" s="47">
        <f t="shared" si="70"/>
        <v>0</v>
      </c>
    </row>
    <row r="276" spans="1:13" ht="35.25" customHeight="1" thickBot="1" x14ac:dyDescent="0.3">
      <c r="A276" s="48">
        <v>12</v>
      </c>
      <c r="B276" s="49" t="s">
        <v>33</v>
      </c>
      <c r="C276" s="50" t="s">
        <v>191</v>
      </c>
      <c r="D276" s="50" t="s">
        <v>192</v>
      </c>
      <c r="E276" s="51">
        <v>0</v>
      </c>
      <c r="F276" s="51">
        <f t="shared" ref="F276" si="71">F246+E276</f>
        <v>0</v>
      </c>
      <c r="G276" s="51">
        <v>0</v>
      </c>
      <c r="H276" s="51">
        <f t="shared" ref="H276" si="72">H246+G276</f>
        <v>0</v>
      </c>
      <c r="I276" s="45" t="s">
        <v>25</v>
      </c>
      <c r="J276" s="51">
        <v>0</v>
      </c>
      <c r="K276" s="51">
        <f t="shared" ref="K276" si="73">K246+J276</f>
        <v>0</v>
      </c>
      <c r="L276" s="45" t="s">
        <v>25</v>
      </c>
      <c r="M276" s="52">
        <f t="shared" ref="M276" si="74">F276-H276-K276</f>
        <v>0</v>
      </c>
    </row>
    <row r="277" spans="1:13" ht="16.350000000000001" customHeight="1" x14ac:dyDescent="0.25"/>
    <row r="278" spans="1:13" ht="16.350000000000001" customHeight="1" x14ac:dyDescent="0.25"/>
    <row r="279" spans="1:13" ht="16.350000000000001" customHeight="1" x14ac:dyDescent="0.25"/>
    <row r="280" spans="1:13" ht="16.350000000000001" customHeight="1" x14ac:dyDescent="0.25"/>
    <row r="281" spans="1:13" ht="16.350000000000001" customHeight="1" x14ac:dyDescent="0.25"/>
    <row r="282" spans="1:13" ht="16.350000000000001" customHeight="1" x14ac:dyDescent="0.25"/>
    <row r="283" spans="1:13" ht="16.350000000000001" customHeight="1" x14ac:dyDescent="0.25"/>
    <row r="288" spans="1:13" ht="30" customHeight="1" x14ac:dyDescent="0.25">
      <c r="C288" s="215" t="s">
        <v>193</v>
      </c>
      <c r="D288" s="215"/>
      <c r="E288" s="215"/>
      <c r="F288" s="215"/>
      <c r="G288" s="215"/>
      <c r="H288" s="215"/>
      <c r="I288" s="215"/>
      <c r="J288" s="215"/>
      <c r="K288" s="215"/>
      <c r="L288" s="215"/>
    </row>
    <row r="289" spans="1:13" ht="15" customHeight="1" x14ac:dyDescent="0.25"/>
    <row r="290" spans="1:13" ht="15" customHeight="1" x14ac:dyDescent="0.25"/>
    <row r="291" spans="1:13" ht="30" customHeight="1" x14ac:dyDescent="0.25">
      <c r="B291" s="22" t="s">
        <v>0</v>
      </c>
      <c r="C291" s="22"/>
      <c r="D291" s="22"/>
      <c r="E291" s="22"/>
      <c r="F291" s="22"/>
    </row>
    <row r="292" spans="1:13" ht="18" customHeight="1" thickBot="1" x14ac:dyDescent="0.3"/>
    <row r="293" spans="1:13" ht="30" customHeight="1" x14ac:dyDescent="0.25">
      <c r="A293" s="216" t="s">
        <v>1</v>
      </c>
      <c r="B293" s="214" t="s">
        <v>2</v>
      </c>
      <c r="C293" s="214" t="s">
        <v>3</v>
      </c>
      <c r="D293" s="219" t="s">
        <v>4</v>
      </c>
      <c r="E293" s="214" t="s">
        <v>8</v>
      </c>
      <c r="F293" s="214"/>
      <c r="G293" s="214" t="s">
        <v>7</v>
      </c>
      <c r="H293" s="214"/>
      <c r="I293" s="214"/>
      <c r="J293" s="214" t="s">
        <v>9</v>
      </c>
      <c r="K293" s="214"/>
      <c r="L293" s="214"/>
      <c r="M293" s="212" t="s">
        <v>10</v>
      </c>
    </row>
    <row r="294" spans="1:13" ht="60" customHeight="1" x14ac:dyDescent="0.25">
      <c r="A294" s="217"/>
      <c r="B294" s="218"/>
      <c r="C294" s="218"/>
      <c r="D294" s="220"/>
      <c r="E294" s="73" t="s">
        <v>148</v>
      </c>
      <c r="F294" s="74" t="s">
        <v>5</v>
      </c>
      <c r="G294" s="73" t="s">
        <v>6</v>
      </c>
      <c r="H294" s="74" t="s">
        <v>5</v>
      </c>
      <c r="I294" s="73" t="s">
        <v>24</v>
      </c>
      <c r="J294" s="73" t="s">
        <v>6</v>
      </c>
      <c r="K294" s="74" t="s">
        <v>5</v>
      </c>
      <c r="L294" s="73" t="s">
        <v>23</v>
      </c>
      <c r="M294" s="213"/>
    </row>
    <row r="295" spans="1:13" ht="27.6" customHeight="1" x14ac:dyDescent="0.25">
      <c r="A295" s="46">
        <v>1</v>
      </c>
      <c r="B295" s="24" t="s">
        <v>32</v>
      </c>
      <c r="C295" s="25" t="s">
        <v>11</v>
      </c>
      <c r="D295" s="25" t="s">
        <v>15</v>
      </c>
      <c r="E295" s="26">
        <v>0</v>
      </c>
      <c r="F295" s="26">
        <f t="shared" ref="F295:F305" si="75">F265+E295</f>
        <v>750</v>
      </c>
      <c r="G295" s="26">
        <v>0</v>
      </c>
      <c r="H295" s="26">
        <f t="shared" ref="H295:H305" si="76">H265+G295</f>
        <v>475</v>
      </c>
      <c r="I295" s="27" t="s">
        <v>25</v>
      </c>
      <c r="J295" s="26">
        <v>0</v>
      </c>
      <c r="K295" s="26">
        <f t="shared" ref="K295:K305" si="77">K265+J295</f>
        <v>0</v>
      </c>
      <c r="L295" s="27" t="s">
        <v>25</v>
      </c>
      <c r="M295" s="47">
        <f>(330+F295)-H295-K295</f>
        <v>605</v>
      </c>
    </row>
    <row r="296" spans="1:13" ht="27.6" customHeight="1" x14ac:dyDescent="0.25">
      <c r="A296" s="46">
        <v>2</v>
      </c>
      <c r="B296" s="24" t="s">
        <v>32</v>
      </c>
      <c r="C296" s="25" t="s">
        <v>12</v>
      </c>
      <c r="D296" s="25" t="s">
        <v>16</v>
      </c>
      <c r="E296" s="28">
        <v>6.3410000000000002</v>
      </c>
      <c r="F296" s="26">
        <f t="shared" si="75"/>
        <v>64.430000000000007</v>
      </c>
      <c r="G296" s="28">
        <v>6.3410000000000002</v>
      </c>
      <c r="H296" s="28">
        <f t="shared" si="76"/>
        <v>64.430000000000007</v>
      </c>
      <c r="I296" s="25" t="s">
        <v>188</v>
      </c>
      <c r="J296" s="26">
        <v>0</v>
      </c>
      <c r="K296" s="26">
        <f t="shared" si="77"/>
        <v>0</v>
      </c>
      <c r="L296" s="27" t="s">
        <v>25</v>
      </c>
      <c r="M296" s="47">
        <f t="shared" ref="M296:M305" si="78">F296-H296-K296</f>
        <v>0</v>
      </c>
    </row>
    <row r="297" spans="1:13" ht="27.6" customHeight="1" x14ac:dyDescent="0.25">
      <c r="A297" s="46">
        <v>3</v>
      </c>
      <c r="B297" s="29" t="s">
        <v>42</v>
      </c>
      <c r="C297" s="25" t="s">
        <v>13</v>
      </c>
      <c r="D297" s="25" t="s">
        <v>17</v>
      </c>
      <c r="E297" s="26">
        <v>0</v>
      </c>
      <c r="F297" s="26">
        <f t="shared" si="75"/>
        <v>0.11</v>
      </c>
      <c r="G297" s="30">
        <v>0</v>
      </c>
      <c r="H297" s="26">
        <f t="shared" si="76"/>
        <v>0.11</v>
      </c>
      <c r="I297" s="27" t="s">
        <v>25</v>
      </c>
      <c r="J297" s="26">
        <v>0</v>
      </c>
      <c r="K297" s="26">
        <f t="shared" si="77"/>
        <v>0</v>
      </c>
      <c r="L297" s="27" t="s">
        <v>25</v>
      </c>
      <c r="M297" s="47">
        <f t="shared" si="78"/>
        <v>0</v>
      </c>
    </row>
    <row r="298" spans="1:13" ht="27.6" customHeight="1" x14ac:dyDescent="0.25">
      <c r="A298" s="46">
        <v>4</v>
      </c>
      <c r="B298" s="29" t="s">
        <v>42</v>
      </c>
      <c r="C298" s="25" t="s">
        <v>26</v>
      </c>
      <c r="D298" s="25" t="s">
        <v>27</v>
      </c>
      <c r="E298" s="26">
        <v>0</v>
      </c>
      <c r="F298" s="26">
        <f t="shared" si="75"/>
        <v>0</v>
      </c>
      <c r="G298" s="30">
        <v>0</v>
      </c>
      <c r="H298" s="32">
        <f t="shared" si="76"/>
        <v>0</v>
      </c>
      <c r="I298" s="27" t="s">
        <v>25</v>
      </c>
      <c r="J298" s="26">
        <v>0</v>
      </c>
      <c r="K298" s="26">
        <f t="shared" si="77"/>
        <v>0</v>
      </c>
      <c r="L298" s="27" t="s">
        <v>25</v>
      </c>
      <c r="M298" s="47">
        <f t="shared" si="78"/>
        <v>0</v>
      </c>
    </row>
    <row r="299" spans="1:13" ht="27.6" customHeight="1" x14ac:dyDescent="0.25">
      <c r="A299" s="46">
        <v>5</v>
      </c>
      <c r="B299" s="24" t="s">
        <v>33</v>
      </c>
      <c r="C299" s="25" t="s">
        <v>28</v>
      </c>
      <c r="D299" s="25" t="s">
        <v>29</v>
      </c>
      <c r="E299" s="26">
        <v>0</v>
      </c>
      <c r="F299" s="26">
        <f t="shared" si="75"/>
        <v>0</v>
      </c>
      <c r="G299" s="26">
        <v>0</v>
      </c>
      <c r="H299" s="26">
        <f t="shared" si="76"/>
        <v>0</v>
      </c>
      <c r="I299" s="27" t="s">
        <v>25</v>
      </c>
      <c r="J299" s="26">
        <v>0</v>
      </c>
      <c r="K299" s="26">
        <f t="shared" si="77"/>
        <v>0</v>
      </c>
      <c r="L299" s="27" t="s">
        <v>25</v>
      </c>
      <c r="M299" s="47">
        <f t="shared" si="78"/>
        <v>0</v>
      </c>
    </row>
    <row r="300" spans="1:13" ht="27.95" customHeight="1" x14ac:dyDescent="0.25">
      <c r="A300" s="46">
        <v>6</v>
      </c>
      <c r="B300" s="24" t="s">
        <v>33</v>
      </c>
      <c r="C300" s="25" t="s">
        <v>30</v>
      </c>
      <c r="D300" s="31" t="s">
        <v>31</v>
      </c>
      <c r="E300" s="26">
        <v>0</v>
      </c>
      <c r="F300" s="26">
        <f t="shared" si="75"/>
        <v>0</v>
      </c>
      <c r="G300" s="26">
        <v>0</v>
      </c>
      <c r="H300" s="26">
        <f t="shared" si="76"/>
        <v>0</v>
      </c>
      <c r="I300" s="27" t="s">
        <v>25</v>
      </c>
      <c r="J300" s="26">
        <v>0</v>
      </c>
      <c r="K300" s="26">
        <f t="shared" si="77"/>
        <v>0</v>
      </c>
      <c r="L300" s="27" t="s">
        <v>25</v>
      </c>
      <c r="M300" s="47">
        <f t="shared" si="78"/>
        <v>0</v>
      </c>
    </row>
    <row r="301" spans="1:13" ht="27.6" customHeight="1" x14ac:dyDescent="0.25">
      <c r="A301" s="46">
        <v>7</v>
      </c>
      <c r="B301" s="24" t="s">
        <v>34</v>
      </c>
      <c r="C301" s="25" t="s">
        <v>14</v>
      </c>
      <c r="D301" s="25" t="s">
        <v>20</v>
      </c>
      <c r="E301" s="32">
        <v>2.2000000000000002</v>
      </c>
      <c r="F301" s="32">
        <f t="shared" si="75"/>
        <v>12.100000000000001</v>
      </c>
      <c r="G301" s="26">
        <v>0</v>
      </c>
      <c r="H301" s="30">
        <f t="shared" si="76"/>
        <v>0</v>
      </c>
      <c r="I301" s="27" t="s">
        <v>25</v>
      </c>
      <c r="J301" s="32">
        <f>E301</f>
        <v>2.2000000000000002</v>
      </c>
      <c r="K301" s="32">
        <f t="shared" si="77"/>
        <v>12.100000000000001</v>
      </c>
      <c r="L301" s="33" t="s">
        <v>190</v>
      </c>
      <c r="M301" s="47">
        <f t="shared" si="78"/>
        <v>0</v>
      </c>
    </row>
    <row r="302" spans="1:13" ht="27.6" customHeight="1" x14ac:dyDescent="0.25">
      <c r="A302" s="46">
        <v>8</v>
      </c>
      <c r="B302" s="24" t="s">
        <v>41</v>
      </c>
      <c r="C302" s="25" t="s">
        <v>35</v>
      </c>
      <c r="D302" s="25" t="s">
        <v>36</v>
      </c>
      <c r="E302" s="26">
        <v>0</v>
      </c>
      <c r="F302" s="26">
        <f t="shared" si="75"/>
        <v>0.5</v>
      </c>
      <c r="G302" s="26">
        <v>0</v>
      </c>
      <c r="H302" s="26">
        <f t="shared" si="76"/>
        <v>0</v>
      </c>
      <c r="I302" s="27" t="s">
        <v>25</v>
      </c>
      <c r="J302" s="26">
        <v>0</v>
      </c>
      <c r="K302" s="26">
        <f t="shared" si="77"/>
        <v>0</v>
      </c>
      <c r="L302" s="27" t="s">
        <v>25</v>
      </c>
      <c r="M302" s="47">
        <f>F302-H302-K302+1</f>
        <v>1.5</v>
      </c>
    </row>
    <row r="303" spans="1:13" ht="42" customHeight="1" x14ac:dyDescent="0.25">
      <c r="A303" s="46">
        <v>9</v>
      </c>
      <c r="B303" s="24" t="s">
        <v>32</v>
      </c>
      <c r="C303" s="29" t="s">
        <v>37</v>
      </c>
      <c r="D303" s="25" t="s">
        <v>18</v>
      </c>
      <c r="E303" s="26">
        <v>0</v>
      </c>
      <c r="F303" s="26">
        <f t="shared" si="75"/>
        <v>0.05</v>
      </c>
      <c r="G303" s="26">
        <v>0</v>
      </c>
      <c r="H303" s="30">
        <f t="shared" si="76"/>
        <v>0</v>
      </c>
      <c r="I303" s="27" t="s">
        <v>25</v>
      </c>
      <c r="J303" s="26">
        <v>0</v>
      </c>
      <c r="K303" s="26">
        <f t="shared" si="77"/>
        <v>2.5000000000000001E-2</v>
      </c>
      <c r="L303" s="27" t="s">
        <v>25</v>
      </c>
      <c r="M303" s="53">
        <f>F303-H303-K303+0.07</f>
        <v>9.5000000000000001E-2</v>
      </c>
    </row>
    <row r="304" spans="1:13" ht="27.75" customHeight="1" x14ac:dyDescent="0.25">
      <c r="A304" s="46">
        <v>10</v>
      </c>
      <c r="B304" s="24" t="s">
        <v>32</v>
      </c>
      <c r="C304" s="29" t="s">
        <v>40</v>
      </c>
      <c r="D304" s="25" t="s">
        <v>19</v>
      </c>
      <c r="E304" s="26">
        <v>0.01</v>
      </c>
      <c r="F304" s="26">
        <f t="shared" si="75"/>
        <v>0.65400000000000014</v>
      </c>
      <c r="G304" s="26">
        <v>0</v>
      </c>
      <c r="H304" s="26">
        <f t="shared" si="76"/>
        <v>0</v>
      </c>
      <c r="I304" s="27" t="s">
        <v>25</v>
      </c>
      <c r="J304" s="26">
        <v>0</v>
      </c>
      <c r="K304" s="26">
        <f t="shared" si="77"/>
        <v>0.67900000000000005</v>
      </c>
      <c r="L304" s="27" t="s">
        <v>25</v>
      </c>
      <c r="M304" s="47">
        <f>F304-H304-K304+0.206</f>
        <v>0.18100000000000008</v>
      </c>
    </row>
    <row r="305" spans="1:13" ht="27.75" customHeight="1" x14ac:dyDescent="0.25">
      <c r="A305" s="46">
        <v>11</v>
      </c>
      <c r="B305" s="24" t="s">
        <v>32</v>
      </c>
      <c r="C305" s="25" t="s">
        <v>38</v>
      </c>
      <c r="D305" s="25" t="s">
        <v>39</v>
      </c>
      <c r="E305" s="26">
        <v>0</v>
      </c>
      <c r="F305" s="26">
        <f t="shared" si="75"/>
        <v>0</v>
      </c>
      <c r="G305" s="26">
        <v>0</v>
      </c>
      <c r="H305" s="26">
        <f t="shared" si="76"/>
        <v>0</v>
      </c>
      <c r="I305" s="27" t="s">
        <v>25</v>
      </c>
      <c r="J305" s="26">
        <v>0</v>
      </c>
      <c r="K305" s="26">
        <f t="shared" si="77"/>
        <v>0</v>
      </c>
      <c r="L305" s="27" t="s">
        <v>25</v>
      </c>
      <c r="M305" s="47">
        <f t="shared" si="78"/>
        <v>0</v>
      </c>
    </row>
    <row r="306" spans="1:13" ht="31.5" customHeight="1" thickBot="1" x14ac:dyDescent="0.3">
      <c r="A306" s="48">
        <v>12</v>
      </c>
      <c r="B306" s="49" t="s">
        <v>33</v>
      </c>
      <c r="C306" s="50" t="s">
        <v>191</v>
      </c>
      <c r="D306" s="50" t="s">
        <v>192</v>
      </c>
      <c r="E306" s="51">
        <v>0</v>
      </c>
      <c r="F306" s="51">
        <f t="shared" ref="F306" si="79">F276+E306</f>
        <v>0</v>
      </c>
      <c r="G306" s="51">
        <v>0</v>
      </c>
      <c r="H306" s="51">
        <f t="shared" ref="H306" si="80">H276+G306</f>
        <v>0</v>
      </c>
      <c r="I306" s="45" t="s">
        <v>25</v>
      </c>
      <c r="J306" s="51">
        <v>0</v>
      </c>
      <c r="K306" s="51">
        <f t="shared" ref="K306" si="81">K276+J306</f>
        <v>0</v>
      </c>
      <c r="L306" s="45" t="s">
        <v>25</v>
      </c>
      <c r="M306" s="52">
        <f t="shared" ref="M306" si="82">F306-H306-K306</f>
        <v>0</v>
      </c>
    </row>
    <row r="318" spans="1:13" ht="30" customHeight="1" x14ac:dyDescent="0.25">
      <c r="C318" s="215" t="s">
        <v>193</v>
      </c>
      <c r="D318" s="215"/>
      <c r="E318" s="215"/>
      <c r="F318" s="215"/>
      <c r="G318" s="215"/>
      <c r="H318" s="215"/>
      <c r="I318" s="215"/>
      <c r="J318" s="215"/>
      <c r="K318" s="215"/>
      <c r="L318" s="215"/>
    </row>
    <row r="321" spans="1:13" ht="30" customHeight="1" x14ac:dyDescent="0.25">
      <c r="B321" s="22" t="s">
        <v>0</v>
      </c>
      <c r="C321" s="22"/>
      <c r="D321" s="22"/>
      <c r="E321" s="22"/>
      <c r="F321" s="22"/>
    </row>
    <row r="322" spans="1:13" ht="15.75" thickBot="1" x14ac:dyDescent="0.3"/>
    <row r="323" spans="1:13" ht="30" customHeight="1" x14ac:dyDescent="0.25">
      <c r="A323" s="216" t="s">
        <v>1</v>
      </c>
      <c r="B323" s="214" t="s">
        <v>2</v>
      </c>
      <c r="C323" s="214" t="s">
        <v>3</v>
      </c>
      <c r="D323" s="219" t="s">
        <v>4</v>
      </c>
      <c r="E323" s="214" t="s">
        <v>8</v>
      </c>
      <c r="F323" s="214"/>
      <c r="G323" s="214" t="s">
        <v>7</v>
      </c>
      <c r="H323" s="214"/>
      <c r="I323" s="214"/>
      <c r="J323" s="214" t="s">
        <v>9</v>
      </c>
      <c r="K323" s="214"/>
      <c r="L323" s="214"/>
      <c r="M323" s="212" t="s">
        <v>10</v>
      </c>
    </row>
    <row r="324" spans="1:13" ht="60" customHeight="1" x14ac:dyDescent="0.25">
      <c r="A324" s="217"/>
      <c r="B324" s="218"/>
      <c r="C324" s="218"/>
      <c r="D324" s="220"/>
      <c r="E324" s="73" t="s">
        <v>172</v>
      </c>
      <c r="F324" s="74" t="s">
        <v>5</v>
      </c>
      <c r="G324" s="73" t="s">
        <v>6</v>
      </c>
      <c r="H324" s="74" t="s">
        <v>5</v>
      </c>
      <c r="I324" s="73" t="s">
        <v>24</v>
      </c>
      <c r="J324" s="73" t="s">
        <v>6</v>
      </c>
      <c r="K324" s="74" t="s">
        <v>5</v>
      </c>
      <c r="L324" s="73" t="s">
        <v>23</v>
      </c>
      <c r="M324" s="213"/>
    </row>
    <row r="325" spans="1:13" ht="27.6" customHeight="1" x14ac:dyDescent="0.25">
      <c r="A325" s="46">
        <v>1</v>
      </c>
      <c r="B325" s="24" t="s">
        <v>32</v>
      </c>
      <c r="C325" s="25" t="s">
        <v>11</v>
      </c>
      <c r="D325" s="25" t="s">
        <v>15</v>
      </c>
      <c r="E325" s="26">
        <v>150</v>
      </c>
      <c r="F325" s="26">
        <f t="shared" ref="F325:F334" si="83">F295+E325</f>
        <v>900</v>
      </c>
      <c r="G325" s="26">
        <v>0</v>
      </c>
      <c r="H325" s="26">
        <f t="shared" ref="H325:H334" si="84">H295+G325</f>
        <v>475</v>
      </c>
      <c r="I325" s="27" t="s">
        <v>25</v>
      </c>
      <c r="J325" s="26">
        <v>0</v>
      </c>
      <c r="K325" s="26">
        <f t="shared" ref="K325:K335" si="85">K295+J325</f>
        <v>0</v>
      </c>
      <c r="L325" s="27" t="s">
        <v>25</v>
      </c>
      <c r="M325" s="47">
        <f>(330+F325)-H325-K325</f>
        <v>755</v>
      </c>
    </row>
    <row r="326" spans="1:13" ht="27.6" customHeight="1" x14ac:dyDescent="0.25">
      <c r="A326" s="46">
        <v>2</v>
      </c>
      <c r="B326" s="24" t="s">
        <v>32</v>
      </c>
      <c r="C326" s="25" t="s">
        <v>12</v>
      </c>
      <c r="D326" s="25" t="s">
        <v>16</v>
      </c>
      <c r="E326" s="28">
        <v>5.556</v>
      </c>
      <c r="F326" s="26">
        <f t="shared" si="83"/>
        <v>69.986000000000004</v>
      </c>
      <c r="G326" s="28">
        <v>5.556</v>
      </c>
      <c r="H326" s="28">
        <f t="shared" si="84"/>
        <v>69.986000000000004</v>
      </c>
      <c r="I326" s="25" t="s">
        <v>188</v>
      </c>
      <c r="J326" s="26">
        <v>0</v>
      </c>
      <c r="K326" s="26">
        <f t="shared" si="85"/>
        <v>0</v>
      </c>
      <c r="L326" s="27" t="s">
        <v>25</v>
      </c>
      <c r="M326" s="47">
        <f t="shared" ref="M326:M331" si="86">F326-H326-K326</f>
        <v>0</v>
      </c>
    </row>
    <row r="327" spans="1:13" ht="27.6" customHeight="1" x14ac:dyDescent="0.25">
      <c r="A327" s="46">
        <v>3</v>
      </c>
      <c r="B327" s="29" t="s">
        <v>42</v>
      </c>
      <c r="C327" s="25" t="s">
        <v>13</v>
      </c>
      <c r="D327" s="25" t="s">
        <v>17</v>
      </c>
      <c r="E327" s="26">
        <v>0</v>
      </c>
      <c r="F327" s="26">
        <f t="shared" si="83"/>
        <v>0.11</v>
      </c>
      <c r="G327" s="30">
        <v>0</v>
      </c>
      <c r="H327" s="26">
        <f t="shared" si="84"/>
        <v>0.11</v>
      </c>
      <c r="I327" s="27" t="s">
        <v>25</v>
      </c>
      <c r="J327" s="26">
        <v>0</v>
      </c>
      <c r="K327" s="26">
        <f t="shared" si="85"/>
        <v>0</v>
      </c>
      <c r="L327" s="27" t="s">
        <v>25</v>
      </c>
      <c r="M327" s="47">
        <f t="shared" si="86"/>
        <v>0</v>
      </c>
    </row>
    <row r="328" spans="1:13" ht="27.6" customHeight="1" x14ac:dyDescent="0.25">
      <c r="A328" s="46">
        <v>4</v>
      </c>
      <c r="B328" s="29" t="s">
        <v>42</v>
      </c>
      <c r="C328" s="25" t="s">
        <v>26</v>
      </c>
      <c r="D328" s="25" t="s">
        <v>27</v>
      </c>
      <c r="E328" s="26">
        <v>0</v>
      </c>
      <c r="F328" s="26">
        <f t="shared" si="83"/>
        <v>0</v>
      </c>
      <c r="G328" s="30">
        <v>0</v>
      </c>
      <c r="H328" s="32">
        <f t="shared" si="84"/>
        <v>0</v>
      </c>
      <c r="I328" s="27" t="s">
        <v>25</v>
      </c>
      <c r="J328" s="26">
        <v>0</v>
      </c>
      <c r="K328" s="26">
        <f t="shared" si="85"/>
        <v>0</v>
      </c>
      <c r="L328" s="27" t="s">
        <v>25</v>
      </c>
      <c r="M328" s="47">
        <f t="shared" si="86"/>
        <v>0</v>
      </c>
    </row>
    <row r="329" spans="1:13" ht="27.6" customHeight="1" x14ac:dyDescent="0.25">
      <c r="A329" s="46">
        <v>5</v>
      </c>
      <c r="B329" s="24" t="s">
        <v>33</v>
      </c>
      <c r="C329" s="25" t="s">
        <v>28</v>
      </c>
      <c r="D329" s="25" t="s">
        <v>29</v>
      </c>
      <c r="E329" s="26">
        <v>0</v>
      </c>
      <c r="F329" s="26">
        <f t="shared" si="83"/>
        <v>0</v>
      </c>
      <c r="G329" s="26">
        <v>0</v>
      </c>
      <c r="H329" s="26">
        <f t="shared" si="84"/>
        <v>0</v>
      </c>
      <c r="I329" s="27" t="s">
        <v>25</v>
      </c>
      <c r="J329" s="26">
        <v>0</v>
      </c>
      <c r="K329" s="26">
        <f t="shared" si="85"/>
        <v>0</v>
      </c>
      <c r="L329" s="27" t="s">
        <v>25</v>
      </c>
      <c r="M329" s="47">
        <f t="shared" si="86"/>
        <v>0</v>
      </c>
    </row>
    <row r="330" spans="1:13" ht="27.95" customHeight="1" x14ac:dyDescent="0.25">
      <c r="A330" s="46">
        <v>6</v>
      </c>
      <c r="B330" s="24" t="s">
        <v>33</v>
      </c>
      <c r="C330" s="25" t="s">
        <v>30</v>
      </c>
      <c r="D330" s="31" t="s">
        <v>31</v>
      </c>
      <c r="E330" s="26">
        <v>0</v>
      </c>
      <c r="F330" s="26">
        <f t="shared" si="83"/>
        <v>0</v>
      </c>
      <c r="G330" s="26">
        <v>0</v>
      </c>
      <c r="H330" s="26">
        <f t="shared" si="84"/>
        <v>0</v>
      </c>
      <c r="I330" s="27" t="s">
        <v>25</v>
      </c>
      <c r="J330" s="26">
        <v>0</v>
      </c>
      <c r="K330" s="26">
        <f t="shared" si="85"/>
        <v>0</v>
      </c>
      <c r="L330" s="27" t="s">
        <v>25</v>
      </c>
      <c r="M330" s="47">
        <f t="shared" si="86"/>
        <v>0</v>
      </c>
    </row>
    <row r="331" spans="1:13" ht="27.6" customHeight="1" x14ac:dyDescent="0.25">
      <c r="A331" s="46">
        <v>7</v>
      </c>
      <c r="B331" s="24" t="s">
        <v>34</v>
      </c>
      <c r="C331" s="25" t="s">
        <v>14</v>
      </c>
      <c r="D331" s="25" t="s">
        <v>20</v>
      </c>
      <c r="E331" s="32">
        <v>3.3</v>
      </c>
      <c r="F331" s="32">
        <f t="shared" si="83"/>
        <v>15.400000000000002</v>
      </c>
      <c r="G331" s="26">
        <v>0</v>
      </c>
      <c r="H331" s="30">
        <f t="shared" si="84"/>
        <v>0</v>
      </c>
      <c r="I331" s="27" t="s">
        <v>25</v>
      </c>
      <c r="J331" s="32">
        <f>E331</f>
        <v>3.3</v>
      </c>
      <c r="K331" s="32">
        <f t="shared" si="85"/>
        <v>15.400000000000002</v>
      </c>
      <c r="L331" s="33" t="s">
        <v>190</v>
      </c>
      <c r="M331" s="47">
        <f t="shared" si="86"/>
        <v>0</v>
      </c>
    </row>
    <row r="332" spans="1:13" ht="27.6" customHeight="1" x14ac:dyDescent="0.25">
      <c r="A332" s="46">
        <v>8</v>
      </c>
      <c r="B332" s="24" t="s">
        <v>41</v>
      </c>
      <c r="C332" s="25" t="s">
        <v>35</v>
      </c>
      <c r="D332" s="25" t="s">
        <v>36</v>
      </c>
      <c r="E332" s="26">
        <v>0</v>
      </c>
      <c r="F332" s="26">
        <f t="shared" si="83"/>
        <v>0.5</v>
      </c>
      <c r="G332" s="26">
        <v>0</v>
      </c>
      <c r="H332" s="26">
        <f t="shared" si="84"/>
        <v>0</v>
      </c>
      <c r="I332" s="27" t="s">
        <v>25</v>
      </c>
      <c r="J332" s="26">
        <v>0</v>
      </c>
      <c r="K332" s="26">
        <f t="shared" si="85"/>
        <v>0</v>
      </c>
      <c r="L332" s="27" t="s">
        <v>25</v>
      </c>
      <c r="M332" s="47">
        <f>F332-H332-K332+1</f>
        <v>1.5</v>
      </c>
    </row>
    <row r="333" spans="1:13" ht="39.75" customHeight="1" x14ac:dyDescent="0.25">
      <c r="A333" s="46">
        <v>9</v>
      </c>
      <c r="B333" s="24" t="s">
        <v>32</v>
      </c>
      <c r="C333" s="29" t="s">
        <v>37</v>
      </c>
      <c r="D333" s="25" t="s">
        <v>18</v>
      </c>
      <c r="E333" s="26">
        <v>0</v>
      </c>
      <c r="F333" s="26">
        <f t="shared" si="83"/>
        <v>0.05</v>
      </c>
      <c r="G333" s="26">
        <v>0</v>
      </c>
      <c r="H333" s="30">
        <f t="shared" si="84"/>
        <v>0</v>
      </c>
      <c r="I333" s="27" t="s">
        <v>25</v>
      </c>
      <c r="J333" s="26">
        <v>0</v>
      </c>
      <c r="K333" s="26">
        <f t="shared" si="85"/>
        <v>2.5000000000000001E-2</v>
      </c>
      <c r="L333" s="27" t="s">
        <v>25</v>
      </c>
      <c r="M333" s="53">
        <f>F333-H333-K333+0.07</f>
        <v>9.5000000000000001E-2</v>
      </c>
    </row>
    <row r="334" spans="1:13" ht="27.95" customHeight="1" x14ac:dyDescent="0.25">
      <c r="A334" s="46">
        <v>10</v>
      </c>
      <c r="B334" s="24" t="s">
        <v>32</v>
      </c>
      <c r="C334" s="29" t="s">
        <v>40</v>
      </c>
      <c r="D334" s="25" t="s">
        <v>19</v>
      </c>
      <c r="E334" s="26">
        <v>0.01</v>
      </c>
      <c r="F334" s="26">
        <f t="shared" si="83"/>
        <v>0.66400000000000015</v>
      </c>
      <c r="G334" s="26">
        <v>0</v>
      </c>
      <c r="H334" s="26">
        <f t="shared" si="84"/>
        <v>0</v>
      </c>
      <c r="I334" s="27" t="s">
        <v>25</v>
      </c>
      <c r="J334" s="26">
        <v>0</v>
      </c>
      <c r="K334" s="26">
        <f t="shared" si="85"/>
        <v>0.67900000000000005</v>
      </c>
      <c r="L334" s="27" t="s">
        <v>25</v>
      </c>
      <c r="M334" s="47">
        <f>F334-H334-K334+0.206</f>
        <v>0.19100000000000009</v>
      </c>
    </row>
    <row r="335" spans="1:13" ht="27.6" customHeight="1" x14ac:dyDescent="0.25">
      <c r="A335" s="46">
        <v>11</v>
      </c>
      <c r="B335" s="24" t="s">
        <v>32</v>
      </c>
      <c r="C335" s="25" t="s">
        <v>38</v>
      </c>
      <c r="D335" s="25" t="s">
        <v>39</v>
      </c>
      <c r="E335" s="26">
        <v>0</v>
      </c>
      <c r="F335" s="26">
        <f>F305+E335</f>
        <v>0</v>
      </c>
      <c r="G335" s="26">
        <v>0</v>
      </c>
      <c r="H335" s="26">
        <f>H305+G335</f>
        <v>0</v>
      </c>
      <c r="I335" s="27" t="s">
        <v>25</v>
      </c>
      <c r="J335" s="30">
        <v>0</v>
      </c>
      <c r="K335" s="30">
        <f t="shared" si="85"/>
        <v>0</v>
      </c>
      <c r="L335" s="27" t="s">
        <v>25</v>
      </c>
      <c r="M335" s="55">
        <f>F335-H335-K335</f>
        <v>0</v>
      </c>
    </row>
    <row r="336" spans="1:13" ht="30.75" customHeight="1" thickBot="1" x14ac:dyDescent="0.3">
      <c r="A336" s="48">
        <v>12</v>
      </c>
      <c r="B336" s="49" t="s">
        <v>33</v>
      </c>
      <c r="C336" s="50" t="s">
        <v>191</v>
      </c>
      <c r="D336" s="50" t="s">
        <v>192</v>
      </c>
      <c r="E336" s="51">
        <v>0</v>
      </c>
      <c r="F336" s="51">
        <f>F306+E336</f>
        <v>0</v>
      </c>
      <c r="G336" s="51">
        <v>0</v>
      </c>
      <c r="H336" s="51">
        <f>H306+G336</f>
        <v>0</v>
      </c>
      <c r="I336" s="45" t="s">
        <v>25</v>
      </c>
      <c r="J336" s="56">
        <v>0</v>
      </c>
      <c r="K336" s="56">
        <f t="shared" ref="K336" si="87">K306+J336</f>
        <v>0</v>
      </c>
      <c r="L336" s="45" t="s">
        <v>25</v>
      </c>
      <c r="M336" s="57">
        <f>F336-H336-K336</f>
        <v>0</v>
      </c>
    </row>
    <row r="348" spans="2:12" ht="18" x14ac:dyDescent="0.25">
      <c r="C348" s="215" t="s">
        <v>193</v>
      </c>
      <c r="D348" s="215"/>
      <c r="E348" s="215"/>
      <c r="F348" s="215"/>
      <c r="G348" s="215"/>
      <c r="H348" s="215"/>
      <c r="I348" s="215"/>
      <c r="J348" s="215"/>
      <c r="K348" s="215"/>
      <c r="L348" s="215"/>
    </row>
    <row r="351" spans="2:12" ht="17.25" x14ac:dyDescent="0.25">
      <c r="B351" s="22" t="s">
        <v>174</v>
      </c>
      <c r="C351" s="22"/>
      <c r="D351" s="22"/>
      <c r="E351" s="22"/>
      <c r="F351" s="22"/>
    </row>
    <row r="352" spans="2:12" ht="15.75" thickBot="1" x14ac:dyDescent="0.3"/>
    <row r="353" spans="1:8" ht="31.5" customHeight="1" thickTop="1" x14ac:dyDescent="0.25">
      <c r="A353" s="221" t="s">
        <v>1</v>
      </c>
      <c r="B353" s="223" t="s">
        <v>175</v>
      </c>
      <c r="C353" s="223" t="s">
        <v>176</v>
      </c>
      <c r="D353" s="223" t="s">
        <v>177</v>
      </c>
      <c r="E353" s="224"/>
      <c r="G353" s="41"/>
    </row>
    <row r="354" spans="1:8" ht="15.75" thickBot="1" x14ac:dyDescent="0.3">
      <c r="A354" s="222"/>
      <c r="B354" s="227"/>
      <c r="C354" s="227"/>
      <c r="D354" s="228" t="s">
        <v>178</v>
      </c>
      <c r="E354" s="229"/>
    </row>
    <row r="355" spans="1:8" ht="17.25" thickBot="1" x14ac:dyDescent="0.3">
      <c r="A355" s="230">
        <v>0</v>
      </c>
      <c r="B355" s="231">
        <v>1</v>
      </c>
      <c r="C355" s="231">
        <v>2</v>
      </c>
      <c r="D355" s="232">
        <v>3</v>
      </c>
      <c r="E355" s="233"/>
      <c r="F355" s="42"/>
      <c r="G355" s="42"/>
      <c r="H355" s="42"/>
    </row>
    <row r="356" spans="1:8" ht="18" customHeight="1" thickTop="1" x14ac:dyDescent="0.25">
      <c r="A356" s="43">
        <v>1</v>
      </c>
      <c r="B356" s="75" t="s">
        <v>179</v>
      </c>
      <c r="C356" s="75" t="s">
        <v>180</v>
      </c>
      <c r="D356" s="225">
        <v>2042</v>
      </c>
      <c r="E356" s="226"/>
      <c r="F356" s="42"/>
      <c r="G356" s="42"/>
      <c r="H356" s="42"/>
    </row>
    <row r="357" spans="1:8" ht="18" customHeight="1" x14ac:dyDescent="0.25">
      <c r="A357" s="23">
        <v>2</v>
      </c>
      <c r="B357" s="71" t="s">
        <v>181</v>
      </c>
      <c r="C357" s="71" t="s">
        <v>182</v>
      </c>
      <c r="D357" s="146">
        <v>1375</v>
      </c>
      <c r="E357" s="147"/>
      <c r="F357" s="42"/>
      <c r="G357" s="42"/>
      <c r="H357" s="42"/>
    </row>
    <row r="358" spans="1:8" ht="18" customHeight="1" x14ac:dyDescent="0.25">
      <c r="A358" s="23">
        <v>3</v>
      </c>
      <c r="B358" s="71" t="s">
        <v>181</v>
      </c>
      <c r="C358" s="71" t="s">
        <v>218</v>
      </c>
      <c r="D358" s="146">
        <v>1060</v>
      </c>
      <c r="E358" s="147"/>
      <c r="F358" s="42"/>
      <c r="G358" s="42"/>
      <c r="H358" s="42"/>
    </row>
    <row r="359" spans="1:8" ht="18" customHeight="1" x14ac:dyDescent="0.25">
      <c r="A359" s="43">
        <v>4</v>
      </c>
      <c r="B359" s="71" t="s">
        <v>181</v>
      </c>
      <c r="C359" s="234" t="s">
        <v>219</v>
      </c>
      <c r="D359" s="235">
        <v>1980</v>
      </c>
      <c r="E359" s="236"/>
      <c r="F359" s="42"/>
      <c r="G359" s="42"/>
      <c r="H359" s="42"/>
    </row>
    <row r="360" spans="1:8" ht="18" customHeight="1" x14ac:dyDescent="0.25">
      <c r="A360" s="23">
        <v>5</v>
      </c>
      <c r="B360" s="71" t="s">
        <v>181</v>
      </c>
      <c r="C360" s="234" t="s">
        <v>220</v>
      </c>
      <c r="D360" s="235">
        <v>2016</v>
      </c>
      <c r="E360" s="236"/>
      <c r="F360" s="42"/>
      <c r="G360" s="42"/>
      <c r="H360" s="42"/>
    </row>
    <row r="361" spans="1:8" ht="18" customHeight="1" x14ac:dyDescent="0.25">
      <c r="A361" s="23">
        <v>6</v>
      </c>
      <c r="B361" s="237" t="s">
        <v>181</v>
      </c>
      <c r="C361" s="237" t="s">
        <v>183</v>
      </c>
      <c r="D361" s="238">
        <v>2069</v>
      </c>
      <c r="E361" s="239"/>
      <c r="F361" s="42"/>
      <c r="G361" s="42"/>
      <c r="H361" s="42"/>
    </row>
    <row r="362" spans="1:8" ht="17.25" thickBot="1" x14ac:dyDescent="0.3">
      <c r="A362" s="34">
        <v>7</v>
      </c>
      <c r="B362" s="240" t="s">
        <v>221</v>
      </c>
      <c r="C362" s="240" t="s">
        <v>222</v>
      </c>
      <c r="D362" s="241">
        <v>133</v>
      </c>
      <c r="E362" s="242"/>
      <c r="F362" s="42"/>
      <c r="G362" s="42"/>
      <c r="H362" s="42"/>
    </row>
    <row r="363" spans="1:8" ht="17.25" thickTop="1" x14ac:dyDescent="0.25">
      <c r="A363" s="35"/>
      <c r="B363" s="42"/>
      <c r="C363" s="42"/>
      <c r="D363" s="42"/>
      <c r="E363" s="42"/>
      <c r="F363" s="42"/>
      <c r="G363" s="42"/>
      <c r="H363" s="42"/>
    </row>
    <row r="364" spans="1:8" ht="16.5" x14ac:dyDescent="0.25">
      <c r="A364" s="35"/>
      <c r="B364" s="42"/>
      <c r="C364" s="42"/>
      <c r="D364" s="42"/>
      <c r="E364" s="42"/>
      <c r="F364" s="42"/>
      <c r="G364" s="42"/>
      <c r="H364" s="42"/>
    </row>
  </sheetData>
  <mergeCells count="122">
    <mergeCell ref="D362:E362"/>
    <mergeCell ref="D359:E359"/>
    <mergeCell ref="D360:E360"/>
    <mergeCell ref="M293:M294"/>
    <mergeCell ref="C288:L288"/>
    <mergeCell ref="C348:L348"/>
    <mergeCell ref="M323:M324"/>
    <mergeCell ref="C353:C354"/>
    <mergeCell ref="C318:L318"/>
    <mergeCell ref="D293:D294"/>
    <mergeCell ref="E293:F293"/>
    <mergeCell ref="G293:I293"/>
    <mergeCell ref="J293:L293"/>
    <mergeCell ref="D354:E354"/>
    <mergeCell ref="J323:L323"/>
    <mergeCell ref="C118:C119"/>
    <mergeCell ref="D118:D119"/>
    <mergeCell ref="E118:F118"/>
    <mergeCell ref="G118:I118"/>
    <mergeCell ref="J118:L118"/>
    <mergeCell ref="D357:E357"/>
    <mergeCell ref="D358:E358"/>
    <mergeCell ref="D361:E361"/>
    <mergeCell ref="D355:E355"/>
    <mergeCell ref="D356:E356"/>
    <mergeCell ref="A91:A92"/>
    <mergeCell ref="B91:B92"/>
    <mergeCell ref="A323:A324"/>
    <mergeCell ref="B323:B324"/>
    <mergeCell ref="C323:C324"/>
    <mergeCell ref="D323:D324"/>
    <mergeCell ref="E323:F323"/>
    <mergeCell ref="G323:I323"/>
    <mergeCell ref="C169:L169"/>
    <mergeCell ref="A174:A175"/>
    <mergeCell ref="B174:B175"/>
    <mergeCell ref="C174:C175"/>
    <mergeCell ref="D174:D175"/>
    <mergeCell ref="E174:F174"/>
    <mergeCell ref="G174:I174"/>
    <mergeCell ref="J174:L174"/>
    <mergeCell ref="D263:D264"/>
    <mergeCell ref="E263:F263"/>
    <mergeCell ref="G263:I263"/>
    <mergeCell ref="J263:L263"/>
    <mergeCell ref="A293:A294"/>
    <mergeCell ref="B293:B294"/>
    <mergeCell ref="C293:C294"/>
    <mergeCell ref="C113:L113"/>
    <mergeCell ref="M61:M62"/>
    <mergeCell ref="A61:A62"/>
    <mergeCell ref="B61:B62"/>
    <mergeCell ref="C61:C62"/>
    <mergeCell ref="D61:D62"/>
    <mergeCell ref="E61:F61"/>
    <mergeCell ref="G61:I61"/>
    <mergeCell ref="J61:L61"/>
    <mergeCell ref="A353:A354"/>
    <mergeCell ref="D353:E353"/>
    <mergeCell ref="B353:B354"/>
    <mergeCell ref="M91:M92"/>
    <mergeCell ref="A118:A119"/>
    <mergeCell ref="B118:B119"/>
    <mergeCell ref="M145:M146"/>
    <mergeCell ref="C140:L140"/>
    <mergeCell ref="A145:A146"/>
    <mergeCell ref="B145:B146"/>
    <mergeCell ref="C145:C146"/>
    <mergeCell ref="D145:D146"/>
    <mergeCell ref="E145:F145"/>
    <mergeCell ref="G145:I145"/>
    <mergeCell ref="J145:L145"/>
    <mergeCell ref="M118:M119"/>
    <mergeCell ref="M7:M8"/>
    <mergeCell ref="A33:A34"/>
    <mergeCell ref="B33:B34"/>
    <mergeCell ref="M33:M34"/>
    <mergeCell ref="G7:I7"/>
    <mergeCell ref="J7:L7"/>
    <mergeCell ref="A7:A8"/>
    <mergeCell ref="B7:B8"/>
    <mergeCell ref="C7:C8"/>
    <mergeCell ref="D7:D8"/>
    <mergeCell ref="E7:F7"/>
    <mergeCell ref="C33:C34"/>
    <mergeCell ref="C3:L3"/>
    <mergeCell ref="C28:L28"/>
    <mergeCell ref="C56:L56"/>
    <mergeCell ref="D33:D34"/>
    <mergeCell ref="E33:F33"/>
    <mergeCell ref="G33:I33"/>
    <mergeCell ref="J33:L33"/>
    <mergeCell ref="C86:L86"/>
    <mergeCell ref="G91:I91"/>
    <mergeCell ref="J91:L91"/>
    <mergeCell ref="C91:C92"/>
    <mergeCell ref="D91:D92"/>
    <mergeCell ref="E91:F91"/>
    <mergeCell ref="M263:M264"/>
    <mergeCell ref="E203:F203"/>
    <mergeCell ref="G203:I203"/>
    <mergeCell ref="J203:L203"/>
    <mergeCell ref="M174:M175"/>
    <mergeCell ref="C228:L228"/>
    <mergeCell ref="A233:A234"/>
    <mergeCell ref="B233:B234"/>
    <mergeCell ref="C233:C234"/>
    <mergeCell ref="D233:D234"/>
    <mergeCell ref="E233:F233"/>
    <mergeCell ref="G233:I233"/>
    <mergeCell ref="J233:L233"/>
    <mergeCell ref="M203:M204"/>
    <mergeCell ref="M233:M234"/>
    <mergeCell ref="C198:L198"/>
    <mergeCell ref="A203:A204"/>
    <mergeCell ref="B203:B204"/>
    <mergeCell ref="C203:C204"/>
    <mergeCell ref="D203:D204"/>
    <mergeCell ref="C258:L258"/>
    <mergeCell ref="A263:A264"/>
    <mergeCell ref="B263:B264"/>
    <mergeCell ref="C263:C264"/>
  </mergeCells>
  <pageMargins left="0.16" right="0.16" top="0.18" bottom="0.17" header="0.16" footer="0.17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2019 - RAM</vt:lpstr>
      <vt:lpstr>an 2019gestiune</vt:lpstr>
      <vt:lpstr>'2019 - RAM'!Print_Area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2020-03-18T09:14:56Z</dcterms:modified>
</cp:coreProperties>
</file>